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tabRatio="952" activeTab="2"/>
  </bookViews>
  <sheets>
    <sheet name="окт" sheetId="1" r:id="rId1"/>
    <sheet name="нояб" sheetId="2" r:id="rId2"/>
    <sheet name="дек" sheetId="3" r:id="rId3"/>
  </sheets>
  <definedNames/>
  <calcPr fullCalcOnLoad="1"/>
</workbook>
</file>

<file path=xl/sharedStrings.xml><?xml version="1.0" encoding="utf-8"?>
<sst xmlns="http://schemas.openxmlformats.org/spreadsheetml/2006/main" count="228" uniqueCount="70">
  <si>
    <t>Собственники</t>
  </si>
  <si>
    <t>помещений</t>
  </si>
  <si>
    <t>Бюджетная</t>
  </si>
  <si>
    <t>дотация</t>
  </si>
  <si>
    <t>Льготы</t>
  </si>
  <si>
    <t>ИТОГО</t>
  </si>
  <si>
    <t>Статьи</t>
  </si>
  <si>
    <t>Плановые поступления (руб.)</t>
  </si>
  <si>
    <t>Фактические платежи (руб.)</t>
  </si>
  <si>
    <t>Итого:</t>
  </si>
  <si>
    <t>Виды расходов</t>
  </si>
  <si>
    <t>Примечание</t>
  </si>
  <si>
    <t>Итого</t>
  </si>
  <si>
    <t xml:space="preserve">Статья </t>
  </si>
  <si>
    <t>Общая сумма доходов</t>
  </si>
  <si>
    <t>Общая сумма расходов</t>
  </si>
  <si>
    <t>Остаток</t>
  </si>
  <si>
    <t>Экономист</t>
  </si>
  <si>
    <t xml:space="preserve">              (подпись)</t>
  </si>
  <si>
    <t>Процент оплаты, %</t>
  </si>
  <si>
    <t>Текущий ремонт</t>
  </si>
  <si>
    <t>(наниматели)</t>
  </si>
  <si>
    <t>Стоимость</t>
  </si>
  <si>
    <t>Цена для населения , руб.</t>
  </si>
  <si>
    <t>___________________</t>
  </si>
  <si>
    <t>Остаток на конец периода, в т.ч. по статьям</t>
  </si>
  <si>
    <t>"___" __________ 20___г.</t>
  </si>
  <si>
    <t xml:space="preserve"> </t>
  </si>
  <si>
    <t>Остаток на начало месяца</t>
  </si>
  <si>
    <t>Общая сумма доходов и расходов за месяц</t>
  </si>
  <si>
    <t xml:space="preserve">Отчёт по затратам на содержание и ремонт общего имущества многоквартирного дома по адресу: ул. </t>
  </si>
  <si>
    <t>Доходы дома за период с 01.10.2014г. по 31.10.2014г.</t>
  </si>
  <si>
    <t>Расходы дома за период с 01.10.2014г. по 31.10.2014г.</t>
  </si>
  <si>
    <t xml:space="preserve">Остаток денежных средств на лицевом счёте дома на 31.10.2014г. </t>
  </si>
  <si>
    <t>Доходы дома за период с 01.12.2014г. по 31.12.2014г.</t>
  </si>
  <si>
    <t>Расходы дома за период с 01.12.2014г. по 31.12.2014г.</t>
  </si>
  <si>
    <t xml:space="preserve">Остаток денежных средств на лицевом счёте дома на 31.12.2014г. </t>
  </si>
  <si>
    <t xml:space="preserve">Муниципальное Унитарное Предприятие </t>
  </si>
  <si>
    <t>«Управляющая Компания Жилищно-Коммунального Хозяйства»</t>
  </si>
  <si>
    <t xml:space="preserve">______________________________________________________________________________________________ </t>
  </si>
  <si>
    <t>г. Калтан, пр-кт Мира, 65а, тел. /факс (38472) 3-39-47</t>
  </si>
  <si>
    <t>№ п/п</t>
  </si>
  <si>
    <t>% оплаты</t>
  </si>
  <si>
    <t>Вывоз ТБО, руб.</t>
  </si>
  <si>
    <t>Аварийное обслуживание, руб.</t>
  </si>
  <si>
    <t>Текущий ремонт, руб.</t>
  </si>
  <si>
    <t>Содержание мест общего пользования, руб.</t>
  </si>
  <si>
    <t>Бюджетная дотация</t>
  </si>
  <si>
    <t>Задолженность, руб.</t>
  </si>
  <si>
    <t>Санитарное содержание</t>
  </si>
  <si>
    <t>Строительные конструкции</t>
  </si>
  <si>
    <t>Инженерное оборудование</t>
  </si>
  <si>
    <t>Услуга управления компании</t>
  </si>
  <si>
    <t>Вывоз ТБО</t>
  </si>
  <si>
    <t>Механизированная очистка от снега</t>
  </si>
  <si>
    <t>Аварийно - диспетчерское обсл - е</t>
  </si>
  <si>
    <t>3.1.</t>
  </si>
  <si>
    <t>3.2.</t>
  </si>
  <si>
    <t>3.3.</t>
  </si>
  <si>
    <t>3.4.</t>
  </si>
  <si>
    <t>3.5.</t>
  </si>
  <si>
    <t>Доходы дома за период с 01.11.2014г. по 31.11.2014г.</t>
  </si>
  <si>
    <t>Расходы дома за период с 01.11.2014г. по 31.11.2014г.</t>
  </si>
  <si>
    <t xml:space="preserve">Остаток денежных средств на лицевом счёте дома на 31.11.2014г. </t>
  </si>
  <si>
    <t>Итого задолженность, руб.</t>
  </si>
  <si>
    <t>Утверждаю:</t>
  </si>
  <si>
    <t xml:space="preserve">Директор МУП "УК ЖКХ"  </t>
  </si>
  <si>
    <t xml:space="preserve">               М.А. Пивень</t>
  </si>
  <si>
    <t>Услуги по управлению, руб.</t>
  </si>
  <si>
    <t>60 лет Октября, 30а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</si>
</sst>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0000000"/>
    <numFmt numFmtId="187" formatCode="[$-FC19]d\ mmmm\ yyyy\ &quot;г.&quot;"/>
    <numFmt numFmtId="188" formatCode="0.0000"/>
    <numFmt numFmtId="189" formatCode="0.000"/>
    <numFmt numFmtId="190" formatCode="0.000000"/>
    <numFmt numFmtId="191" formatCode="0.00000"/>
    <numFmt numFmtId="192" formatCode="0.0%"/>
    <numFmt numFmtId="193" formatCode="#,##0.000"/>
  </numFmts>
  <fonts count="52">
    <font>
      <sz val="10"/>
      <name val="Arial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1.5"/>
      <color indexed="10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>
      <alignment/>
      <protection/>
    </xf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180" fontId="3" fillId="33" borderId="0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4" fontId="3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4" fontId="2" fillId="33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33" borderId="17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2" fontId="2" fillId="34" borderId="17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180" fontId="3" fillId="33" borderId="17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4" fontId="2" fillId="34" borderId="17" xfId="0" applyNumberFormat="1" applyFont="1" applyFill="1" applyBorder="1" applyAlignment="1">
      <alignment/>
    </xf>
    <xf numFmtId="0" fontId="0" fillId="34" borderId="0" xfId="0" applyFill="1" applyAlignment="1">
      <alignment/>
    </xf>
    <xf numFmtId="180" fontId="2" fillId="34" borderId="17" xfId="0" applyNumberFormat="1" applyFont="1" applyFill="1" applyBorder="1" applyAlignment="1">
      <alignment horizontal="right"/>
    </xf>
    <xf numFmtId="180" fontId="3" fillId="34" borderId="17" xfId="0" applyNumberFormat="1" applyFont="1" applyFill="1" applyBorder="1" applyAlignment="1">
      <alignment horizontal="right"/>
    </xf>
    <xf numFmtId="4" fontId="3" fillId="34" borderId="17" xfId="0" applyNumberFormat="1" applyFont="1" applyFill="1" applyBorder="1" applyAlignment="1">
      <alignment horizontal="center" vertical="center"/>
    </xf>
    <xf numFmtId="180" fontId="2" fillId="34" borderId="17" xfId="0" applyNumberFormat="1" applyFont="1" applyFill="1" applyBorder="1" applyAlignment="1">
      <alignment horizontal="center" vertical="center"/>
    </xf>
    <xf numFmtId="180" fontId="3" fillId="34" borderId="17" xfId="0" applyNumberFormat="1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10" fontId="15" fillId="0" borderId="17" xfId="0" applyNumberFormat="1" applyFont="1" applyBorder="1" applyAlignment="1">
      <alignment horizontal="center" vertical="center"/>
    </xf>
    <xf numFmtId="9" fontId="3" fillId="34" borderId="17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0" fillId="34" borderId="19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180" fontId="3" fillId="34" borderId="0" xfId="0" applyNumberFormat="1" applyFont="1" applyFill="1" applyBorder="1" applyAlignment="1">
      <alignment horizontal="right"/>
    </xf>
    <xf numFmtId="4" fontId="0" fillId="34" borderId="17" xfId="0" applyNumberFormat="1" applyFill="1" applyBorder="1" applyAlignment="1">
      <alignment/>
    </xf>
    <xf numFmtId="0" fontId="1" fillId="33" borderId="17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10" fillId="33" borderId="1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 vertical="center"/>
    </xf>
    <xf numFmtId="4" fontId="3" fillId="33" borderId="23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8" fillId="33" borderId="25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0" fillId="34" borderId="17" xfId="0" applyNumberForma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/>
    </xf>
    <xf numFmtId="2" fontId="3" fillId="8" borderId="17" xfId="0" applyNumberFormat="1" applyFont="1" applyFill="1" applyBorder="1" applyAlignment="1">
      <alignment horizontal="center"/>
    </xf>
    <xf numFmtId="4" fontId="14" fillId="33" borderId="17" xfId="0" applyNumberFormat="1" applyFont="1" applyFill="1" applyBorder="1" applyAlignment="1">
      <alignment horizontal="center" vertical="center"/>
    </xf>
    <xf numFmtId="4" fontId="3" fillId="34" borderId="17" xfId="0" applyNumberFormat="1" applyFont="1" applyFill="1" applyBorder="1" applyAlignment="1">
      <alignment horizontal="center"/>
    </xf>
    <xf numFmtId="4" fontId="2" fillId="34" borderId="17" xfId="0" applyNumberFormat="1" applyFont="1" applyFill="1" applyBorder="1" applyAlignment="1">
      <alignment horizontal="center"/>
    </xf>
    <xf numFmtId="4" fontId="0" fillId="34" borderId="17" xfId="0" applyNumberFormat="1" applyFill="1" applyBorder="1" applyAlignment="1">
      <alignment horizontal="center"/>
    </xf>
    <xf numFmtId="180" fontId="2" fillId="34" borderId="17" xfId="0" applyNumberFormat="1" applyFont="1" applyFill="1" applyBorder="1" applyAlignment="1">
      <alignment horizontal="center"/>
    </xf>
    <xf numFmtId="0" fontId="2" fillId="34" borderId="26" xfId="0" applyFont="1" applyFill="1" applyBorder="1" applyAlignment="1">
      <alignment/>
    </xf>
    <xf numFmtId="4" fontId="3" fillId="34" borderId="26" xfId="0" applyNumberFormat="1" applyFont="1" applyFill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4" fontId="3" fillId="35" borderId="17" xfId="0" applyNumberFormat="1" applyFont="1" applyFill="1" applyBorder="1" applyAlignment="1">
      <alignment horizontal="center" vertical="center"/>
    </xf>
    <xf numFmtId="4" fontId="3" fillId="8" borderId="17" xfId="0" applyNumberFormat="1" applyFont="1" applyFill="1" applyBorder="1" applyAlignment="1">
      <alignment horizontal="center" vertical="center"/>
    </xf>
    <xf numFmtId="3" fontId="2" fillId="34" borderId="17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wrapText="1"/>
    </xf>
    <xf numFmtId="0" fontId="1" fillId="0" borderId="0" xfId="53" applyFont="1" applyAlignment="1">
      <alignment horizontal="right"/>
      <protection/>
    </xf>
    <xf numFmtId="0" fontId="4" fillId="33" borderId="0" xfId="0" applyFont="1" applyFill="1" applyAlignment="1">
      <alignment horizontal="left"/>
    </xf>
    <xf numFmtId="0" fontId="11" fillId="0" borderId="17" xfId="0" applyFont="1" applyBorder="1" applyAlignment="1">
      <alignment wrapText="1"/>
    </xf>
    <xf numFmtId="2" fontId="2" fillId="33" borderId="14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" fontId="2" fillId="34" borderId="20" xfId="0" applyNumberFormat="1" applyFont="1" applyFill="1" applyBorder="1" applyAlignment="1">
      <alignment horizontal="center" vertical="center"/>
    </xf>
    <xf numFmtId="4" fontId="2" fillId="34" borderId="26" xfId="0" applyNumberFormat="1" applyFont="1" applyFill="1" applyBorder="1" applyAlignment="1">
      <alignment horizontal="center" vertical="center"/>
    </xf>
    <xf numFmtId="4" fontId="2" fillId="34" borderId="19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11" fillId="0" borderId="20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34" borderId="20" xfId="0" applyNumberFormat="1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180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80" fontId="2" fillId="34" borderId="27" xfId="0" applyNumberFormat="1" applyFont="1" applyFill="1" applyBorder="1" applyAlignment="1">
      <alignment horizontal="center" vertical="center"/>
    </xf>
    <xf numFmtId="180" fontId="2" fillId="34" borderId="29" xfId="0" applyNumberFormat="1" applyFont="1" applyFill="1" applyBorder="1" applyAlignment="1">
      <alignment horizontal="center" vertical="center"/>
    </xf>
    <xf numFmtId="180" fontId="2" fillId="34" borderId="28" xfId="0" applyNumberFormat="1" applyFont="1" applyFill="1" applyBorder="1" applyAlignment="1">
      <alignment horizontal="center" vertical="center"/>
    </xf>
    <xf numFmtId="0" fontId="11" fillId="0" borderId="30" xfId="0" applyFont="1" applyBorder="1" applyAlignment="1">
      <alignment wrapText="1"/>
    </xf>
    <xf numFmtId="0" fontId="11" fillId="0" borderId="31" xfId="0" applyFont="1" applyBorder="1" applyAlignment="1">
      <alignment wrapText="1"/>
    </xf>
    <xf numFmtId="180" fontId="2" fillId="34" borderId="14" xfId="0" applyNumberFormat="1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80" fontId="2" fillId="0" borderId="2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0" fontId="2" fillId="34" borderId="20" xfId="0" applyNumberFormat="1" applyFont="1" applyFill="1" applyBorder="1" applyAlignment="1">
      <alignment horizontal="center" vertical="center"/>
    </xf>
    <xf numFmtId="180" fontId="2" fillId="34" borderId="26" xfId="0" applyNumberFormat="1" applyFont="1" applyFill="1" applyBorder="1" applyAlignment="1">
      <alignment horizontal="center" vertical="center"/>
    </xf>
    <xf numFmtId="180" fontId="2" fillId="34" borderId="19" xfId="0" applyNumberFormat="1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right"/>
    </xf>
    <xf numFmtId="0" fontId="2" fillId="34" borderId="26" xfId="0" applyFont="1" applyFill="1" applyBorder="1" applyAlignment="1">
      <alignment horizontal="right"/>
    </xf>
    <xf numFmtId="0" fontId="2" fillId="34" borderId="19" xfId="0" applyFont="1" applyFill="1" applyBorder="1" applyAlignment="1">
      <alignment horizontal="right"/>
    </xf>
    <xf numFmtId="0" fontId="3" fillId="34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33" borderId="20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/>
    </xf>
    <xf numFmtId="9" fontId="7" fillId="33" borderId="12" xfId="0" applyNumberFormat="1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9" fontId="7" fillId="33" borderId="12" xfId="0" applyNumberFormat="1" applyFont="1" applyFill="1" applyBorder="1" applyAlignment="1">
      <alignment horizontal="center" vertical="center" wrapText="1"/>
    </xf>
    <xf numFmtId="9" fontId="7" fillId="33" borderId="13" xfId="0" applyNumberFormat="1" applyFont="1" applyFill="1" applyBorder="1" applyAlignment="1">
      <alignment horizontal="center" vertical="center" wrapText="1"/>
    </xf>
    <xf numFmtId="9" fontId="7" fillId="33" borderId="16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2" fontId="2" fillId="0" borderId="30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180" fontId="2" fillId="34" borderId="30" xfId="0" applyNumberFormat="1" applyFont="1" applyFill="1" applyBorder="1" applyAlignment="1">
      <alignment horizontal="center" vertical="center"/>
    </xf>
    <xf numFmtId="180" fontId="2" fillId="34" borderId="36" xfId="0" applyNumberFormat="1" applyFont="1" applyFill="1" applyBorder="1" applyAlignment="1">
      <alignment horizontal="center" vertical="center"/>
    </xf>
    <xf numFmtId="180" fontId="2" fillId="34" borderId="31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чет затрат Ленина 60 для ФСБ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5"/>
  <sheetViews>
    <sheetView zoomScalePageLayoutView="0" workbookViewId="0" topLeftCell="A32">
      <selection activeCell="G66" sqref="G66:H66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3" width="34.421875" style="0" customWidth="1"/>
    <col min="4" max="4" width="14.00390625" style="0" customWidth="1"/>
    <col min="5" max="5" width="11.00390625" style="0" customWidth="1"/>
    <col min="6" max="6" width="12.00390625" style="0" customWidth="1"/>
    <col min="8" max="8" width="10.421875" style="0" customWidth="1"/>
    <col min="9" max="9" width="14.28125" style="0" customWidth="1"/>
    <col min="10" max="10" width="11.57421875" style="0" customWidth="1"/>
    <col min="12" max="12" width="14.28125" style="0" customWidth="1"/>
    <col min="14" max="15" width="17.00390625" style="0" customWidth="1"/>
  </cols>
  <sheetData>
    <row r="2" spans="14:15" ht="12.75">
      <c r="N2" s="89" t="s">
        <v>65</v>
      </c>
      <c r="O2" s="89"/>
    </row>
    <row r="3" spans="14:15" ht="12.75">
      <c r="N3" s="90" t="s">
        <v>66</v>
      </c>
      <c r="O3" s="90"/>
    </row>
    <row r="4" spans="14:15" ht="12.75">
      <c r="N4" s="90" t="s">
        <v>67</v>
      </c>
      <c r="O4" s="90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2.5">
      <c r="A7" s="2"/>
      <c r="B7" s="153" t="s">
        <v>37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1:14" ht="22.5">
      <c r="A8" s="2"/>
      <c r="B8" s="153" t="s">
        <v>38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</row>
    <row r="9" spans="1:14" ht="12.75">
      <c r="A9" s="2"/>
      <c r="B9" s="154" t="s">
        <v>39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</row>
    <row r="10" spans="1:14" ht="15.75">
      <c r="A10" s="2"/>
      <c r="B10" s="155" t="s">
        <v>40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4" spans="2:15" ht="14.25">
      <c r="B14" s="151" t="s">
        <v>30</v>
      </c>
      <c r="C14" s="151"/>
      <c r="D14" s="151"/>
      <c r="E14" s="151"/>
      <c r="F14" s="151"/>
      <c r="G14" s="151"/>
      <c r="H14" s="151"/>
      <c r="I14" s="151"/>
      <c r="J14" s="151"/>
      <c r="K14" s="151" t="s">
        <v>69</v>
      </c>
      <c r="L14" s="151"/>
      <c r="M14" s="151"/>
      <c r="N14" s="26"/>
      <c r="O14" s="26"/>
    </row>
    <row r="15" spans="2:13" ht="1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2:17" ht="12.7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3"/>
      <c r="O16" s="23"/>
      <c r="P16" s="2"/>
      <c r="Q16" s="2"/>
    </row>
    <row r="17" spans="2:17" ht="26.25" customHeight="1">
      <c r="B17" s="165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"/>
      <c r="O17" s="2"/>
      <c r="P17" s="2"/>
      <c r="Q17" s="2"/>
    </row>
    <row r="18" spans="2:17" ht="15">
      <c r="B18" s="3"/>
      <c r="C18" s="4"/>
      <c r="D18" s="169" t="s">
        <v>23</v>
      </c>
      <c r="E18" s="169" t="s">
        <v>42</v>
      </c>
      <c r="F18" s="156" t="s">
        <v>7</v>
      </c>
      <c r="G18" s="157"/>
      <c r="H18" s="157"/>
      <c r="I18" s="158"/>
      <c r="J18" s="156" t="s">
        <v>8</v>
      </c>
      <c r="K18" s="157"/>
      <c r="L18" s="157"/>
      <c r="M18" s="158"/>
      <c r="N18" s="159" t="s">
        <v>48</v>
      </c>
      <c r="O18" s="162" t="s">
        <v>64</v>
      </c>
      <c r="P18" s="2"/>
      <c r="Q18" s="2"/>
    </row>
    <row r="19" spans="2:17" ht="12.75">
      <c r="B19" s="138" t="s">
        <v>6</v>
      </c>
      <c r="C19" s="139"/>
      <c r="D19" s="181"/>
      <c r="E19" s="170"/>
      <c r="F19" s="5" t="s">
        <v>0</v>
      </c>
      <c r="G19" s="5" t="s">
        <v>2</v>
      </c>
      <c r="H19" s="5"/>
      <c r="I19" s="5"/>
      <c r="J19" s="5" t="s">
        <v>0</v>
      </c>
      <c r="K19" s="140" t="s">
        <v>47</v>
      </c>
      <c r="L19" s="143" t="s">
        <v>4</v>
      </c>
      <c r="M19" s="5"/>
      <c r="N19" s="160"/>
      <c r="O19" s="163"/>
      <c r="P19" s="2"/>
      <c r="Q19" s="2"/>
    </row>
    <row r="20" spans="2:17" ht="12.75">
      <c r="B20" s="138"/>
      <c r="C20" s="139"/>
      <c r="D20" s="181"/>
      <c r="E20" s="170"/>
      <c r="F20" s="6" t="s">
        <v>21</v>
      </c>
      <c r="G20" s="6" t="s">
        <v>3</v>
      </c>
      <c r="H20" s="6" t="s">
        <v>4</v>
      </c>
      <c r="I20" s="6" t="s">
        <v>5</v>
      </c>
      <c r="J20" s="6" t="s">
        <v>21</v>
      </c>
      <c r="K20" s="141"/>
      <c r="L20" s="144"/>
      <c r="M20" s="6" t="s">
        <v>5</v>
      </c>
      <c r="N20" s="160"/>
      <c r="O20" s="163"/>
      <c r="P20" s="2"/>
      <c r="Q20" s="2"/>
    </row>
    <row r="21" spans="2:17" ht="16.5" customHeight="1">
      <c r="B21" s="7"/>
      <c r="C21" s="8"/>
      <c r="D21" s="182"/>
      <c r="E21" s="171"/>
      <c r="F21" s="9" t="s">
        <v>1</v>
      </c>
      <c r="G21" s="9"/>
      <c r="H21" s="9"/>
      <c r="I21" s="9"/>
      <c r="J21" s="9" t="s">
        <v>1</v>
      </c>
      <c r="K21" s="142"/>
      <c r="L21" s="145"/>
      <c r="M21" s="9"/>
      <c r="N21" s="161"/>
      <c r="O21" s="164"/>
      <c r="P21" s="2"/>
      <c r="Q21" s="2"/>
    </row>
    <row r="22" spans="2:17" ht="15">
      <c r="B22" s="146" t="s">
        <v>9</v>
      </c>
      <c r="C22" s="147"/>
      <c r="D22" s="35">
        <f>SUM(D24:D27)</f>
        <v>12.15</v>
      </c>
      <c r="E22" s="51">
        <f>SUM(E24:E27)</f>
        <v>1</v>
      </c>
      <c r="F22" s="87">
        <v>17155.14</v>
      </c>
      <c r="G22" s="31"/>
      <c r="H22" s="31"/>
      <c r="I22" s="37">
        <f>F22+F29</f>
        <v>18495.38</v>
      </c>
      <c r="J22" s="86">
        <v>0</v>
      </c>
      <c r="K22" s="52"/>
      <c r="L22" s="52"/>
      <c r="M22" s="37">
        <f>J22+J29</f>
        <v>0</v>
      </c>
      <c r="N22" s="29">
        <f>M22-I22</f>
        <v>-18495.38</v>
      </c>
      <c r="O22" s="29">
        <f>N22</f>
        <v>-18495.38</v>
      </c>
      <c r="P22" s="2"/>
      <c r="Q22" s="2"/>
    </row>
    <row r="23" spans="3:17" ht="24" customHeight="1">
      <c r="C23" s="84">
        <f>D22+D29</f>
        <v>13.15</v>
      </c>
      <c r="D23" s="83"/>
      <c r="E23" s="83"/>
      <c r="F23" s="83"/>
      <c r="G23" s="83"/>
      <c r="H23" s="83"/>
      <c r="I23" s="83"/>
      <c r="J23" s="148" t="s">
        <v>19</v>
      </c>
      <c r="K23" s="149"/>
      <c r="L23" s="150"/>
      <c r="M23" s="38">
        <f>M22*100/I22</f>
        <v>0</v>
      </c>
      <c r="N23" s="29"/>
      <c r="O23" s="29"/>
      <c r="P23" s="2"/>
      <c r="Q23" s="2"/>
    </row>
    <row r="24" spans="2:17" ht="17.25" customHeight="1">
      <c r="B24" s="48">
        <v>1</v>
      </c>
      <c r="C24" s="49" t="s">
        <v>68</v>
      </c>
      <c r="D24" s="46">
        <v>2.3</v>
      </c>
      <c r="E24" s="50">
        <f>D24/D22</f>
        <v>0.18930041152263372</v>
      </c>
      <c r="F24" s="27">
        <f>E24*F22</f>
        <v>3247.4750617283944</v>
      </c>
      <c r="G24" s="24"/>
      <c r="H24" s="24"/>
      <c r="I24" s="24"/>
      <c r="J24" s="27">
        <f>E24*J22</f>
        <v>0</v>
      </c>
      <c r="K24" s="24"/>
      <c r="L24" s="18"/>
      <c r="M24" s="18"/>
      <c r="N24" s="29">
        <f>J24-F24</f>
        <v>-3247.4750617283944</v>
      </c>
      <c r="O24" s="29">
        <f aca="true" t="shared" si="0" ref="O23:O29">N24</f>
        <v>-3247.4750617283944</v>
      </c>
      <c r="P24" s="2"/>
      <c r="Q24" s="2"/>
    </row>
    <row r="25" spans="2:17" ht="17.25" customHeight="1">
      <c r="B25" s="48">
        <v>2</v>
      </c>
      <c r="C25" s="49" t="s">
        <v>46</v>
      </c>
      <c r="D25" s="46">
        <v>4.05</v>
      </c>
      <c r="E25" s="50">
        <f>D25/D22</f>
        <v>0.3333333333333333</v>
      </c>
      <c r="F25" s="27">
        <f>E25*F22</f>
        <v>5718.379999999999</v>
      </c>
      <c r="G25" s="24"/>
      <c r="H25" s="24"/>
      <c r="I25" s="24"/>
      <c r="J25" s="27">
        <f>E25*J22</f>
        <v>0</v>
      </c>
      <c r="K25" s="24"/>
      <c r="L25" s="18"/>
      <c r="M25" s="18"/>
      <c r="N25" s="29">
        <f>J25-F25</f>
        <v>-5718.379999999999</v>
      </c>
      <c r="O25" s="29">
        <f t="shared" si="0"/>
        <v>-5718.379999999999</v>
      </c>
      <c r="P25" s="2"/>
      <c r="Q25" s="2"/>
    </row>
    <row r="26" spans="2:17" ht="15.75" customHeight="1">
      <c r="B26" s="48">
        <v>3</v>
      </c>
      <c r="C26" s="49" t="s">
        <v>45</v>
      </c>
      <c r="D26" s="85">
        <v>4</v>
      </c>
      <c r="E26" s="50">
        <f>D26/D22</f>
        <v>0.3292181069958848</v>
      </c>
      <c r="F26" s="27">
        <f>E26*F22</f>
        <v>5647.7827160493825</v>
      </c>
      <c r="G26" s="24"/>
      <c r="H26" s="24"/>
      <c r="I26" s="24"/>
      <c r="J26" s="27">
        <f>E26*J22</f>
        <v>0</v>
      </c>
      <c r="K26" s="24"/>
      <c r="L26" s="18"/>
      <c r="M26" s="18"/>
      <c r="N26" s="29">
        <f>J26-F26</f>
        <v>-5647.7827160493825</v>
      </c>
      <c r="O26" s="29">
        <f t="shared" si="0"/>
        <v>-5647.7827160493825</v>
      </c>
      <c r="P26" s="2"/>
      <c r="Q26" s="2"/>
    </row>
    <row r="27" spans="2:17" ht="18" customHeight="1">
      <c r="B27" s="48">
        <v>4</v>
      </c>
      <c r="C27" s="49" t="s">
        <v>44</v>
      </c>
      <c r="D27" s="46">
        <v>1.8</v>
      </c>
      <c r="E27" s="50">
        <f>D27/D22</f>
        <v>0.14814814814814814</v>
      </c>
      <c r="F27" s="27">
        <f>E27*F22</f>
        <v>2541.502222222222</v>
      </c>
      <c r="G27" s="24"/>
      <c r="H27" s="24"/>
      <c r="I27" s="24"/>
      <c r="J27" s="27">
        <f>E27*J22</f>
        <v>0</v>
      </c>
      <c r="K27" s="24"/>
      <c r="L27" s="18"/>
      <c r="M27" s="18"/>
      <c r="N27" s="29">
        <f>J27-F27</f>
        <v>-2541.502222222222</v>
      </c>
      <c r="O27" s="29">
        <f t="shared" si="0"/>
        <v>-2541.502222222222</v>
      </c>
      <c r="P27" s="2"/>
      <c r="Q27" s="2"/>
    </row>
    <row r="28" spans="2:17" ht="18" customHeight="1">
      <c r="B28" s="180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/>
      <c r="O28" s="29"/>
      <c r="P28" s="2"/>
      <c r="Q28" s="2"/>
    </row>
    <row r="29" spans="2:17" ht="18" customHeight="1">
      <c r="B29" s="48">
        <v>5</v>
      </c>
      <c r="C29" s="49" t="s">
        <v>43</v>
      </c>
      <c r="D29" s="28">
        <v>1</v>
      </c>
      <c r="E29" s="50"/>
      <c r="F29" s="77">
        <v>1340.24</v>
      </c>
      <c r="G29" s="24"/>
      <c r="H29" s="24"/>
      <c r="I29" s="24"/>
      <c r="J29" s="77">
        <v>0</v>
      </c>
      <c r="K29" s="24"/>
      <c r="L29" s="18"/>
      <c r="M29" s="18"/>
      <c r="N29" s="29">
        <f>J29-F29</f>
        <v>-1340.24</v>
      </c>
      <c r="O29" s="29">
        <f t="shared" si="0"/>
        <v>-1340.24</v>
      </c>
      <c r="P29" s="2"/>
      <c r="Q29" s="2"/>
    </row>
    <row r="30" spans="2:17" ht="15">
      <c r="B30" s="1"/>
      <c r="C30" s="1"/>
      <c r="D30" s="1"/>
      <c r="E30" s="1"/>
      <c r="F30" s="10"/>
      <c r="G30" s="10"/>
      <c r="H30" s="10"/>
      <c r="I30" s="10"/>
      <c r="J30" s="10"/>
      <c r="K30" s="10"/>
      <c r="L30" s="1"/>
      <c r="M30" s="1"/>
      <c r="N30" s="1"/>
      <c r="O30" s="2"/>
      <c r="P30" s="2"/>
      <c r="Q30" s="2"/>
    </row>
    <row r="31" spans="2:17" ht="15">
      <c r="B31" s="1"/>
      <c r="C31" s="1"/>
      <c r="D31" s="1"/>
      <c r="E31" s="1"/>
      <c r="F31" s="10"/>
      <c r="G31" s="10"/>
      <c r="H31" s="10"/>
      <c r="I31" s="10"/>
      <c r="J31" s="10"/>
      <c r="K31" s="10"/>
      <c r="L31" s="1"/>
      <c r="M31" s="1"/>
      <c r="N31" s="1"/>
      <c r="O31" s="2"/>
      <c r="P31" s="2"/>
      <c r="Q31" s="2"/>
    </row>
    <row r="32" spans="2:17" ht="15">
      <c r="B32" s="1"/>
      <c r="C32" s="1"/>
      <c r="D32" s="1"/>
      <c r="E32" s="1"/>
      <c r="F32" s="10"/>
      <c r="G32" s="10"/>
      <c r="H32" s="10"/>
      <c r="I32" s="10"/>
      <c r="J32" s="10"/>
      <c r="K32" s="10"/>
      <c r="L32" s="1"/>
      <c r="M32" s="1"/>
      <c r="N32" s="1"/>
      <c r="O32" s="2"/>
      <c r="P32" s="2"/>
      <c r="Q32" s="2"/>
    </row>
    <row r="33" spans="2:17" ht="14.25">
      <c r="B33" s="151" t="s">
        <v>32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2"/>
      <c r="P33" s="2"/>
      <c r="Q33" s="2"/>
    </row>
    <row r="34" spans="2:17" ht="14.2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2"/>
      <c r="P34" s="2"/>
      <c r="Q34" s="2"/>
    </row>
    <row r="35" spans="2:17" ht="27" customHeight="1">
      <c r="B35" s="55" t="s">
        <v>41</v>
      </c>
      <c r="C35" s="54" t="s">
        <v>10</v>
      </c>
      <c r="D35" s="45" t="s">
        <v>22</v>
      </c>
      <c r="E35" s="45" t="s">
        <v>11</v>
      </c>
      <c r="F35" s="15"/>
      <c r="G35" s="53"/>
      <c r="H35" s="11"/>
      <c r="I35" s="1"/>
      <c r="J35" s="1"/>
      <c r="K35" s="1"/>
      <c r="L35" s="1"/>
      <c r="M35" s="1"/>
      <c r="N35" s="1"/>
      <c r="O35" s="2"/>
      <c r="P35" s="2"/>
      <c r="Q35" s="2"/>
    </row>
    <row r="36" spans="2:17" ht="15">
      <c r="B36" s="44">
        <v>1</v>
      </c>
      <c r="C36" s="56">
        <v>2</v>
      </c>
      <c r="D36" s="45">
        <v>3</v>
      </c>
      <c r="E36" s="45">
        <v>4</v>
      </c>
      <c r="F36" s="98"/>
      <c r="G36" s="98"/>
      <c r="H36" s="11"/>
      <c r="I36" s="1"/>
      <c r="J36" s="1"/>
      <c r="K36" s="1"/>
      <c r="L36" s="1"/>
      <c r="M36" s="1"/>
      <c r="N36" s="1"/>
      <c r="O36" s="2"/>
      <c r="P36" s="2"/>
      <c r="Q36" s="2"/>
    </row>
    <row r="37" spans="2:17" ht="15">
      <c r="B37" s="130" t="s">
        <v>9</v>
      </c>
      <c r="C37" s="131"/>
      <c r="D37" s="78">
        <f>D45+D49</f>
        <v>7847.88</v>
      </c>
      <c r="E37" s="45"/>
      <c r="F37" s="15"/>
      <c r="G37" s="15"/>
      <c r="H37" s="11"/>
      <c r="I37" s="1"/>
      <c r="J37" s="1"/>
      <c r="K37" s="1"/>
      <c r="L37" s="1"/>
      <c r="M37" s="1"/>
      <c r="N37" s="1"/>
      <c r="O37" s="2"/>
      <c r="P37" s="2"/>
      <c r="Q37" s="2"/>
    </row>
    <row r="38" spans="2:17" ht="15">
      <c r="B38" s="48">
        <v>1</v>
      </c>
      <c r="C38" s="42" t="s">
        <v>49</v>
      </c>
      <c r="D38" s="74"/>
      <c r="E38" s="31"/>
      <c r="F38" s="132"/>
      <c r="G38" s="132"/>
      <c r="H38" s="12"/>
      <c r="I38" s="1"/>
      <c r="J38" s="1"/>
      <c r="K38" s="1"/>
      <c r="L38" s="1"/>
      <c r="M38" s="1"/>
      <c r="N38" s="1"/>
      <c r="O38" s="2"/>
      <c r="P38" s="2"/>
      <c r="Q38" s="2"/>
    </row>
    <row r="39" spans="2:17" ht="15">
      <c r="B39" s="48">
        <v>2</v>
      </c>
      <c r="C39" s="42" t="s">
        <v>50</v>
      </c>
      <c r="D39" s="75"/>
      <c r="E39" s="59"/>
      <c r="F39" s="152"/>
      <c r="G39" s="152"/>
      <c r="H39" s="12"/>
      <c r="I39" s="1"/>
      <c r="J39" s="1"/>
      <c r="K39" s="1"/>
      <c r="L39" s="1"/>
      <c r="M39" s="1"/>
      <c r="N39" s="1"/>
      <c r="O39" s="2"/>
      <c r="P39" s="2"/>
      <c r="Q39" s="2"/>
    </row>
    <row r="40" spans="2:17" ht="15">
      <c r="B40" s="48">
        <v>3</v>
      </c>
      <c r="C40" s="42" t="s">
        <v>51</v>
      </c>
      <c r="D40" s="74"/>
      <c r="E40" s="31"/>
      <c r="F40" s="152"/>
      <c r="G40" s="152"/>
      <c r="H40" s="12"/>
      <c r="I40" s="1"/>
      <c r="J40" s="1"/>
      <c r="K40" s="1"/>
      <c r="L40" s="1"/>
      <c r="M40" s="1"/>
      <c r="N40" s="1"/>
      <c r="O40" s="2"/>
      <c r="P40" s="2"/>
      <c r="Q40" s="2"/>
    </row>
    <row r="41" spans="2:17" ht="15">
      <c r="B41" s="48">
        <v>4</v>
      </c>
      <c r="C41" s="42" t="s">
        <v>55</v>
      </c>
      <c r="D41" s="88">
        <v>2769.84</v>
      </c>
      <c r="E41" s="31"/>
      <c r="F41" s="14"/>
      <c r="G41" s="14"/>
      <c r="H41" s="12"/>
      <c r="I41" s="1"/>
      <c r="J41" s="1"/>
      <c r="K41" s="1"/>
      <c r="L41" s="1"/>
      <c r="M41" s="1"/>
      <c r="N41" s="1"/>
      <c r="O41" s="2"/>
      <c r="P41" s="2"/>
      <c r="Q41" s="2"/>
    </row>
    <row r="42" spans="2:17" ht="15">
      <c r="B42" s="48">
        <v>5</v>
      </c>
      <c r="C42" s="42" t="s">
        <v>52</v>
      </c>
      <c r="D42" s="88">
        <v>3539.24</v>
      </c>
      <c r="E42" s="33"/>
      <c r="F42" s="152"/>
      <c r="G42" s="152"/>
      <c r="H42" s="12"/>
      <c r="I42" s="1"/>
      <c r="J42" s="1"/>
      <c r="K42" s="1"/>
      <c r="L42" s="1"/>
      <c r="M42" s="1"/>
      <c r="N42" s="1"/>
      <c r="O42" s="2"/>
      <c r="P42" s="2"/>
      <c r="Q42" s="2"/>
    </row>
    <row r="43" spans="2:17" ht="15">
      <c r="B43" s="48">
        <v>6</v>
      </c>
      <c r="C43" s="42" t="s">
        <v>53</v>
      </c>
      <c r="D43" s="88">
        <v>1538.8</v>
      </c>
      <c r="E43" s="33"/>
      <c r="F43" s="14"/>
      <c r="G43" s="14"/>
      <c r="H43" s="12"/>
      <c r="I43" s="1"/>
      <c r="J43" s="1"/>
      <c r="K43" s="1"/>
      <c r="L43" s="1"/>
      <c r="M43" s="1"/>
      <c r="N43" s="1"/>
      <c r="O43" s="2"/>
      <c r="P43" s="2"/>
      <c r="Q43" s="2"/>
    </row>
    <row r="44" spans="2:17" ht="15">
      <c r="B44" s="48">
        <v>7</v>
      </c>
      <c r="C44" s="42" t="s">
        <v>54</v>
      </c>
      <c r="D44" s="33"/>
      <c r="E44" s="33"/>
      <c r="F44" s="14"/>
      <c r="G44" s="14"/>
      <c r="H44" s="12"/>
      <c r="I44" s="1"/>
      <c r="J44" s="1"/>
      <c r="K44" s="1"/>
      <c r="L44" s="1"/>
      <c r="M44" s="1"/>
      <c r="N44" s="1"/>
      <c r="O44" s="2"/>
      <c r="P44" s="2"/>
      <c r="Q44" s="2"/>
    </row>
    <row r="45" spans="2:17" ht="15">
      <c r="B45" s="179" t="s">
        <v>12</v>
      </c>
      <c r="C45" s="179"/>
      <c r="D45" s="79">
        <f>SUM(D38:D44)</f>
        <v>7847.88</v>
      </c>
      <c r="E45" s="34"/>
      <c r="F45" s="14"/>
      <c r="G45" s="14"/>
      <c r="H45" s="12"/>
      <c r="I45" s="1"/>
      <c r="J45" s="1"/>
      <c r="K45" s="1"/>
      <c r="L45" s="1"/>
      <c r="M45" s="1"/>
      <c r="N45" s="1"/>
      <c r="O45" s="2"/>
      <c r="P45" s="2"/>
      <c r="Q45" s="2"/>
    </row>
    <row r="46" spans="2:17" ht="15">
      <c r="B46" s="57"/>
      <c r="C46" s="57"/>
      <c r="D46" s="58"/>
      <c r="E46" s="58"/>
      <c r="F46" s="14"/>
      <c r="G46" s="14"/>
      <c r="H46" s="12"/>
      <c r="I46" s="1"/>
      <c r="J46" s="1"/>
      <c r="K46" s="1"/>
      <c r="L46" s="1"/>
      <c r="M46" s="1"/>
      <c r="N46" s="1"/>
      <c r="O46" s="2"/>
      <c r="P46" s="2"/>
      <c r="Q46" s="2"/>
    </row>
    <row r="47" spans="2:17" ht="15">
      <c r="B47" s="21" t="s">
        <v>20</v>
      </c>
      <c r="C47" s="19"/>
      <c r="D47" s="103"/>
      <c r="E47" s="103"/>
      <c r="F47" s="103"/>
      <c r="G47" s="14"/>
      <c r="H47" s="14"/>
      <c r="I47" s="14"/>
      <c r="J47" s="14"/>
      <c r="K47" s="14"/>
      <c r="L47" s="14"/>
      <c r="M47" s="1"/>
      <c r="N47" s="1"/>
      <c r="O47" s="2"/>
      <c r="P47" s="2"/>
      <c r="Q47" s="2"/>
    </row>
    <row r="48" spans="2:17" ht="15">
      <c r="B48" s="21"/>
      <c r="C48" s="19"/>
      <c r="D48" s="40"/>
      <c r="E48" s="40"/>
      <c r="F48" s="40"/>
      <c r="G48" s="14"/>
      <c r="H48" s="14"/>
      <c r="I48" s="14"/>
      <c r="J48" s="14"/>
      <c r="K48" s="14"/>
      <c r="L48" s="14"/>
      <c r="M48" s="1"/>
      <c r="N48" s="1"/>
      <c r="O48" s="2"/>
      <c r="P48" s="2"/>
      <c r="Q48" s="2"/>
    </row>
    <row r="49" spans="2:17" ht="15">
      <c r="B49" s="61">
        <v>8</v>
      </c>
      <c r="C49" s="60" t="s">
        <v>20</v>
      </c>
      <c r="D49" s="61"/>
      <c r="E49" s="61"/>
      <c r="F49" s="40"/>
      <c r="G49" s="14"/>
      <c r="H49" s="14"/>
      <c r="I49" s="14"/>
      <c r="J49" s="14"/>
      <c r="K49" s="14"/>
      <c r="L49" s="14"/>
      <c r="M49" s="1"/>
      <c r="N49" s="1"/>
      <c r="O49" s="2"/>
      <c r="P49" s="2"/>
      <c r="Q49" s="2"/>
    </row>
    <row r="50" spans="2:17" ht="15">
      <c r="B50" s="21"/>
      <c r="C50" s="19"/>
      <c r="D50" s="40"/>
      <c r="E50" s="40"/>
      <c r="F50" s="40"/>
      <c r="G50" s="14"/>
      <c r="H50" s="14"/>
      <c r="I50" s="14"/>
      <c r="J50" s="14"/>
      <c r="K50" s="14"/>
      <c r="L50" s="14"/>
      <c r="M50" s="1"/>
      <c r="N50" s="1"/>
      <c r="O50" s="2"/>
      <c r="P50" s="2"/>
      <c r="Q50" s="2"/>
    </row>
    <row r="51" spans="2:17" ht="15">
      <c r="B51" s="13"/>
      <c r="C51" s="13"/>
      <c r="D51" s="13"/>
      <c r="E51" s="13"/>
      <c r="F51" s="13"/>
      <c r="G51" s="15"/>
      <c r="H51" s="16"/>
      <c r="I51" s="16"/>
      <c r="J51" s="20"/>
      <c r="K51" s="15"/>
      <c r="L51" s="15"/>
      <c r="M51" s="1"/>
      <c r="N51" s="1"/>
      <c r="O51" s="2"/>
      <c r="P51" s="2"/>
      <c r="Q51" s="2"/>
    </row>
    <row r="52" spans="2:17" ht="15">
      <c r="B52" s="13"/>
      <c r="C52" s="13"/>
      <c r="D52" s="13"/>
      <c r="E52" s="13"/>
      <c r="F52" s="13"/>
      <c r="G52" s="15"/>
      <c r="H52" s="16"/>
      <c r="I52" s="16"/>
      <c r="J52" s="17"/>
      <c r="K52" s="15"/>
      <c r="L52" s="15"/>
      <c r="M52" s="1"/>
      <c r="N52" s="1"/>
      <c r="O52" s="2"/>
      <c r="P52" s="2"/>
      <c r="Q52" s="2"/>
    </row>
    <row r="53" spans="2:17" ht="15">
      <c r="B53" s="13"/>
      <c r="C53" s="13"/>
      <c r="D53" s="13"/>
      <c r="E53" s="13"/>
      <c r="F53" s="13"/>
      <c r="G53" s="15"/>
      <c r="H53" s="16"/>
      <c r="I53" s="16"/>
      <c r="J53" s="17"/>
      <c r="K53" s="15"/>
      <c r="L53" s="15"/>
      <c r="M53" s="1"/>
      <c r="N53" s="1"/>
      <c r="O53" s="2"/>
      <c r="P53" s="2"/>
      <c r="Q53" s="2"/>
    </row>
    <row r="54" spans="2:17" ht="14.25">
      <c r="B54" s="133" t="s">
        <v>33</v>
      </c>
      <c r="C54" s="133"/>
      <c r="D54" s="133"/>
      <c r="E54" s="133"/>
      <c r="F54" s="133"/>
      <c r="G54" s="133"/>
      <c r="H54" s="133"/>
      <c r="I54" s="133"/>
      <c r="J54" s="133"/>
      <c r="K54" s="133"/>
      <c r="L54" s="62"/>
      <c r="M54" s="62"/>
      <c r="N54" s="62"/>
      <c r="O54" s="2"/>
      <c r="P54" s="2"/>
      <c r="Q54" s="2"/>
    </row>
    <row r="55" spans="2:17" ht="14.25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2"/>
      <c r="M55" s="62"/>
      <c r="N55" s="62"/>
      <c r="O55" s="2"/>
      <c r="P55" s="2"/>
      <c r="Q55" s="2"/>
    </row>
    <row r="56" spans="2:17" ht="15">
      <c r="B56" s="134" t="s">
        <v>13</v>
      </c>
      <c r="C56" s="135"/>
      <c r="D56" s="136"/>
      <c r="E56" s="137" t="s">
        <v>14</v>
      </c>
      <c r="F56" s="137"/>
      <c r="G56" s="134" t="s">
        <v>15</v>
      </c>
      <c r="H56" s="135"/>
      <c r="I56" s="136"/>
      <c r="J56" s="45" t="s">
        <v>16</v>
      </c>
      <c r="K56" s="53"/>
      <c r="L56" s="14"/>
      <c r="M56" s="1"/>
      <c r="N56" s="1"/>
      <c r="O56" s="2"/>
      <c r="P56" s="2"/>
      <c r="Q56" s="2"/>
    </row>
    <row r="57" spans="2:17" ht="15.75" thickBot="1">
      <c r="B57" s="120">
        <v>1</v>
      </c>
      <c r="C57" s="121"/>
      <c r="D57" s="122"/>
      <c r="E57" s="120">
        <v>2</v>
      </c>
      <c r="F57" s="122"/>
      <c r="G57" s="120">
        <v>3</v>
      </c>
      <c r="H57" s="121"/>
      <c r="I57" s="122"/>
      <c r="J57" s="68">
        <v>4</v>
      </c>
      <c r="K57" s="53"/>
      <c r="L57" s="14"/>
      <c r="M57" s="1"/>
      <c r="N57" s="1"/>
      <c r="O57" s="2"/>
      <c r="P57" s="2"/>
      <c r="Q57" s="2"/>
    </row>
    <row r="58" spans="2:17" ht="15">
      <c r="B58" s="69">
        <v>1</v>
      </c>
      <c r="C58" s="172" t="s">
        <v>28</v>
      </c>
      <c r="D58" s="173"/>
      <c r="E58" s="174">
        <v>0</v>
      </c>
      <c r="F58" s="175"/>
      <c r="G58" s="176">
        <v>0</v>
      </c>
      <c r="H58" s="177"/>
      <c r="I58" s="178"/>
      <c r="J58" s="70">
        <f>E58-G58</f>
        <v>0</v>
      </c>
      <c r="K58" s="53"/>
      <c r="L58" s="12"/>
      <c r="M58" s="1"/>
      <c r="N58" s="1"/>
      <c r="O58" s="2"/>
      <c r="P58" s="2"/>
      <c r="Q58" s="2"/>
    </row>
    <row r="59" spans="2:17" ht="15">
      <c r="B59" s="47">
        <v>2</v>
      </c>
      <c r="C59" s="123" t="s">
        <v>29</v>
      </c>
      <c r="D59" s="124"/>
      <c r="E59" s="125">
        <f>M22</f>
        <v>0</v>
      </c>
      <c r="F59" s="126"/>
      <c r="G59" s="127">
        <f>D37</f>
        <v>7847.88</v>
      </c>
      <c r="H59" s="128"/>
      <c r="I59" s="129"/>
      <c r="J59" s="71">
        <f>E59-G59</f>
        <v>-7847.88</v>
      </c>
      <c r="K59" s="53"/>
      <c r="L59" s="22"/>
      <c r="M59" s="1"/>
      <c r="N59" s="1"/>
      <c r="O59" s="2"/>
      <c r="P59" s="2"/>
      <c r="Q59" s="2"/>
    </row>
    <row r="60" spans="2:17" ht="15.75" thickBot="1">
      <c r="B60" s="72">
        <v>3</v>
      </c>
      <c r="C60" s="108" t="s">
        <v>25</v>
      </c>
      <c r="D60" s="109"/>
      <c r="E60" s="110">
        <f>E58+E59</f>
        <v>0</v>
      </c>
      <c r="F60" s="111"/>
      <c r="G60" s="112">
        <f>G58+G59</f>
        <v>7847.88</v>
      </c>
      <c r="H60" s="113"/>
      <c r="I60" s="114"/>
      <c r="J60" s="73">
        <f>J58+J59</f>
        <v>-7847.88</v>
      </c>
      <c r="K60" s="53"/>
      <c r="L60" s="12"/>
      <c r="M60" s="1"/>
      <c r="N60" s="1"/>
      <c r="O60" s="2"/>
      <c r="P60" s="2"/>
      <c r="Q60" s="2"/>
    </row>
    <row r="61" spans="2:17" ht="36" customHeight="1">
      <c r="B61" s="25" t="s">
        <v>56</v>
      </c>
      <c r="C61" s="115" t="s">
        <v>68</v>
      </c>
      <c r="D61" s="116"/>
      <c r="E61" s="93">
        <f>J24</f>
        <v>0</v>
      </c>
      <c r="F61" s="94"/>
      <c r="G61" s="117">
        <f>D42</f>
        <v>3539.24</v>
      </c>
      <c r="H61" s="118"/>
      <c r="I61" s="119"/>
      <c r="J61" s="76">
        <f>E61-G61</f>
        <v>-3539.24</v>
      </c>
      <c r="K61" s="53"/>
      <c r="L61" s="12"/>
      <c r="M61" s="1"/>
      <c r="N61" s="1"/>
      <c r="O61" s="2"/>
      <c r="P61" s="2"/>
      <c r="Q61" s="2"/>
    </row>
    <row r="62" spans="2:17" ht="15">
      <c r="B62" s="48" t="s">
        <v>57</v>
      </c>
      <c r="C62" s="101" t="s">
        <v>46</v>
      </c>
      <c r="D62" s="102"/>
      <c r="E62" s="93">
        <f>J25</f>
        <v>0</v>
      </c>
      <c r="F62" s="94"/>
      <c r="G62" s="105">
        <f>D38+D39+D40+D44</f>
        <v>0</v>
      </c>
      <c r="H62" s="106"/>
      <c r="I62" s="107"/>
      <c r="J62" s="76">
        <f>E62-G62</f>
        <v>0</v>
      </c>
      <c r="K62" s="53"/>
      <c r="L62" s="12"/>
      <c r="M62" s="1"/>
      <c r="N62" s="1"/>
      <c r="O62" s="2"/>
      <c r="P62" s="2"/>
      <c r="Q62" s="2"/>
    </row>
    <row r="63" spans="2:17" ht="15">
      <c r="B63" s="48" t="s">
        <v>58</v>
      </c>
      <c r="C63" s="101" t="s">
        <v>45</v>
      </c>
      <c r="D63" s="102"/>
      <c r="E63" s="93">
        <f>J26</f>
        <v>0</v>
      </c>
      <c r="F63" s="94"/>
      <c r="G63" s="95">
        <f>D49</f>
        <v>0</v>
      </c>
      <c r="H63" s="96"/>
      <c r="I63" s="97"/>
      <c r="J63" s="76">
        <f>E63-G63</f>
        <v>0</v>
      </c>
      <c r="K63" s="53"/>
      <c r="L63" s="12"/>
      <c r="M63" s="100"/>
      <c r="N63" s="100"/>
      <c r="O63" s="100"/>
      <c r="P63" s="100"/>
      <c r="Q63" s="100"/>
    </row>
    <row r="64" spans="2:17" ht="15">
      <c r="B64" s="48" t="s">
        <v>59</v>
      </c>
      <c r="C64" s="101" t="s">
        <v>44</v>
      </c>
      <c r="D64" s="102"/>
      <c r="E64" s="93">
        <f>J27</f>
        <v>0</v>
      </c>
      <c r="F64" s="94"/>
      <c r="G64" s="95">
        <f>D41</f>
        <v>2769.84</v>
      </c>
      <c r="H64" s="96"/>
      <c r="I64" s="97"/>
      <c r="J64" s="76">
        <f>E64-G64</f>
        <v>-2769.84</v>
      </c>
      <c r="K64" s="53"/>
      <c r="L64" s="12"/>
      <c r="M64" s="1"/>
      <c r="N64" s="1"/>
      <c r="O64" s="2"/>
      <c r="P64" s="2"/>
      <c r="Q64" s="2"/>
    </row>
    <row r="65" spans="2:17" ht="15">
      <c r="B65" s="48" t="s">
        <v>60</v>
      </c>
      <c r="C65" s="92" t="s">
        <v>43</v>
      </c>
      <c r="D65" s="92"/>
      <c r="E65" s="93">
        <f>J29</f>
        <v>0</v>
      </c>
      <c r="F65" s="94"/>
      <c r="G65" s="95">
        <f>D43</f>
        <v>1538.8</v>
      </c>
      <c r="H65" s="96"/>
      <c r="I65" s="97"/>
      <c r="J65" s="76">
        <f>E65-G65</f>
        <v>-1538.8</v>
      </c>
      <c r="K65" s="53"/>
      <c r="L65" s="12"/>
      <c r="M65" s="1"/>
      <c r="N65" s="1"/>
      <c r="O65" s="2"/>
      <c r="P65" s="2"/>
      <c r="Q65" s="2"/>
    </row>
    <row r="66" spans="2:17" ht="15">
      <c r="B66" s="64"/>
      <c r="C66" s="98"/>
      <c r="D66" s="98"/>
      <c r="E66" s="98"/>
      <c r="F66" s="98"/>
      <c r="G66" s="99"/>
      <c r="H66" s="98"/>
      <c r="I66" s="65"/>
      <c r="J66" s="22"/>
      <c r="K66" s="53"/>
      <c r="L66" s="12"/>
      <c r="M66" s="1"/>
      <c r="N66" s="1"/>
      <c r="O66" s="2"/>
      <c r="P66" s="2"/>
      <c r="Q66" s="2"/>
    </row>
    <row r="67" spans="2:17" ht="15">
      <c r="B67" s="64"/>
      <c r="C67" s="98"/>
      <c r="D67" s="98"/>
      <c r="E67" s="43"/>
      <c r="F67" s="43"/>
      <c r="G67" s="103"/>
      <c r="H67" s="104"/>
      <c r="I67" s="66"/>
      <c r="J67" s="67"/>
      <c r="K67" s="53"/>
      <c r="L67" s="43"/>
      <c r="M67" s="2"/>
      <c r="N67" s="2"/>
      <c r="O67" s="2"/>
      <c r="P67" s="2"/>
      <c r="Q67" s="2"/>
    </row>
    <row r="68" spans="2:17" ht="15">
      <c r="B68" s="15"/>
      <c r="C68" s="15"/>
      <c r="D68" s="12"/>
      <c r="E68" s="12"/>
      <c r="F68" s="12"/>
      <c r="G68" s="16"/>
      <c r="H68" s="16"/>
      <c r="I68" s="16"/>
      <c r="J68" s="16"/>
      <c r="K68" s="22"/>
      <c r="L68" s="12"/>
      <c r="M68" s="1"/>
      <c r="N68" s="1"/>
      <c r="O68" s="2"/>
      <c r="P68" s="2"/>
      <c r="Q68" s="2"/>
    </row>
    <row r="69" spans="2:17" ht="15">
      <c r="B69" s="15"/>
      <c r="C69" s="15"/>
      <c r="D69" s="12"/>
      <c r="E69" s="12"/>
      <c r="F69" s="12"/>
      <c r="G69" s="16"/>
      <c r="H69" s="15"/>
      <c r="I69" s="16"/>
      <c r="J69" s="15"/>
      <c r="K69" s="22"/>
      <c r="L69" s="1"/>
      <c r="M69" s="1"/>
      <c r="N69" s="1"/>
      <c r="O69" s="2"/>
      <c r="P69" s="2"/>
      <c r="Q69" s="2"/>
    </row>
    <row r="70" spans="2:17" ht="15">
      <c r="B70" s="15"/>
      <c r="C70" s="15"/>
      <c r="D70" s="12"/>
      <c r="E70" s="12"/>
      <c r="F70" s="12"/>
      <c r="G70" s="16"/>
      <c r="H70" s="15"/>
      <c r="I70" s="16"/>
      <c r="J70" s="15"/>
      <c r="K70" s="22"/>
      <c r="L70" s="1"/>
      <c r="M70" s="1"/>
      <c r="N70" s="1"/>
      <c r="O70" s="2"/>
      <c r="P70" s="2"/>
      <c r="Q70" s="2"/>
    </row>
    <row r="71" spans="2:17" ht="15">
      <c r="B71" s="15"/>
      <c r="C71" s="15"/>
      <c r="D71" s="12"/>
      <c r="E71" s="12"/>
      <c r="F71" s="12"/>
      <c r="G71" s="16"/>
      <c r="H71" s="15"/>
      <c r="I71" s="16"/>
      <c r="J71" s="15"/>
      <c r="K71" s="22"/>
      <c r="L71" s="1"/>
      <c r="M71" s="1"/>
      <c r="N71" s="1"/>
      <c r="O71" s="2"/>
      <c r="P71" s="2"/>
      <c r="Q71" s="2"/>
    </row>
    <row r="72" spans="2:17" ht="15">
      <c r="B72" s="2"/>
      <c r="C72" s="1" t="s">
        <v>17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ht="12.75">
      <c r="B73" s="2"/>
      <c r="C73" s="2"/>
      <c r="D73" s="2"/>
      <c r="E73" s="2"/>
      <c r="F73" s="2"/>
      <c r="G73" s="2"/>
      <c r="H73" s="2" t="s">
        <v>27</v>
      </c>
      <c r="I73" s="2"/>
      <c r="J73" s="2"/>
      <c r="K73" s="2"/>
      <c r="L73" s="2"/>
      <c r="M73" s="2"/>
      <c r="N73" s="2"/>
      <c r="O73" s="2"/>
      <c r="P73" s="2"/>
      <c r="Q73" s="2"/>
    </row>
    <row r="74" spans="2:17" ht="15">
      <c r="B74" s="2"/>
      <c r="C74" s="1" t="s">
        <v>26</v>
      </c>
      <c r="D74" s="2"/>
      <c r="E74" s="2"/>
      <c r="F74" s="2"/>
      <c r="G74" s="2"/>
      <c r="H74" s="2" t="s">
        <v>24</v>
      </c>
      <c r="I74" s="2"/>
      <c r="J74" s="2"/>
      <c r="K74" s="2"/>
      <c r="L74" s="2"/>
      <c r="M74" s="2"/>
      <c r="N74" s="2"/>
      <c r="O74" s="2"/>
      <c r="P74" s="2"/>
      <c r="Q74" s="2"/>
    </row>
    <row r="75" spans="2:17" ht="12.75">
      <c r="B75" s="2"/>
      <c r="C75" s="2"/>
      <c r="D75" s="2"/>
      <c r="E75" s="2"/>
      <c r="F75" s="2"/>
      <c r="G75" s="2"/>
      <c r="H75" s="91" t="s">
        <v>18</v>
      </c>
      <c r="I75" s="91"/>
      <c r="J75" s="2"/>
      <c r="K75" s="2"/>
      <c r="L75" s="2"/>
      <c r="M75" s="2"/>
      <c r="N75" s="2"/>
      <c r="O75" s="2"/>
      <c r="P75" s="2"/>
      <c r="Q75" s="2"/>
    </row>
  </sheetData>
  <sheetProtection/>
  <mergeCells count="69">
    <mergeCell ref="O18:O21"/>
    <mergeCell ref="B17:M17"/>
    <mergeCell ref="D18:D21"/>
    <mergeCell ref="E18:E21"/>
    <mergeCell ref="F18:I18"/>
    <mergeCell ref="F40:G40"/>
    <mergeCell ref="F36:G36"/>
    <mergeCell ref="B37:C37"/>
    <mergeCell ref="F38:G38"/>
    <mergeCell ref="F39:G39"/>
    <mergeCell ref="F42:G42"/>
    <mergeCell ref="J18:M18"/>
    <mergeCell ref="B33:N33"/>
    <mergeCell ref="J23:L23"/>
    <mergeCell ref="B28:N28"/>
    <mergeCell ref="B7:N7"/>
    <mergeCell ref="B8:N8"/>
    <mergeCell ref="B9:N9"/>
    <mergeCell ref="B10:N10"/>
    <mergeCell ref="B14:J14"/>
    <mergeCell ref="K14:M14"/>
    <mergeCell ref="N18:N21"/>
    <mergeCell ref="B19:C20"/>
    <mergeCell ref="K19:K21"/>
    <mergeCell ref="L19:L21"/>
    <mergeCell ref="B22:C22"/>
    <mergeCell ref="B54:K54"/>
    <mergeCell ref="B56:D56"/>
    <mergeCell ref="E56:F56"/>
    <mergeCell ref="G56:I56"/>
    <mergeCell ref="B45:C45"/>
    <mergeCell ref="D47:F47"/>
    <mergeCell ref="B57:D57"/>
    <mergeCell ref="E57:F57"/>
    <mergeCell ref="G57:I57"/>
    <mergeCell ref="C58:D58"/>
    <mergeCell ref="E58:F58"/>
    <mergeCell ref="G58:I58"/>
    <mergeCell ref="C59:D59"/>
    <mergeCell ref="E59:F59"/>
    <mergeCell ref="G59:I59"/>
    <mergeCell ref="C60:D60"/>
    <mergeCell ref="E60:F60"/>
    <mergeCell ref="G60:I60"/>
    <mergeCell ref="C61:D61"/>
    <mergeCell ref="E61:F61"/>
    <mergeCell ref="G61:I61"/>
    <mergeCell ref="C62:D62"/>
    <mergeCell ref="E62:F62"/>
    <mergeCell ref="G62:I62"/>
    <mergeCell ref="E66:F66"/>
    <mergeCell ref="G66:H66"/>
    <mergeCell ref="C63:D63"/>
    <mergeCell ref="E63:F63"/>
    <mergeCell ref="G63:I63"/>
    <mergeCell ref="M63:Q63"/>
    <mergeCell ref="C64:D64"/>
    <mergeCell ref="E64:F64"/>
    <mergeCell ref="G64:I64"/>
    <mergeCell ref="N2:O2"/>
    <mergeCell ref="N3:O3"/>
    <mergeCell ref="N4:O4"/>
    <mergeCell ref="C67:D67"/>
    <mergeCell ref="G67:H67"/>
    <mergeCell ref="H75:I75"/>
    <mergeCell ref="C65:D65"/>
    <mergeCell ref="E65:F65"/>
    <mergeCell ref="G65:I65"/>
    <mergeCell ref="C66:D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76"/>
  <sheetViews>
    <sheetView zoomScalePageLayoutView="0" workbookViewId="0" topLeftCell="A46">
      <selection activeCell="D42" sqref="D42:D44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33.7109375" style="0" customWidth="1"/>
    <col min="4" max="4" width="11.8515625" style="0" customWidth="1"/>
    <col min="5" max="5" width="12.140625" style="0" customWidth="1"/>
    <col min="6" max="6" width="11.140625" style="0" customWidth="1"/>
    <col min="8" max="8" width="11.421875" style="0" customWidth="1"/>
    <col min="9" max="9" width="14.8515625" style="0" customWidth="1"/>
    <col min="10" max="10" width="10.7109375" style="0" customWidth="1"/>
    <col min="12" max="12" width="13.00390625" style="0" customWidth="1"/>
    <col min="14" max="14" width="17.421875" style="0" customWidth="1"/>
    <col min="15" max="15" width="16.8515625" style="0" customWidth="1"/>
  </cols>
  <sheetData>
    <row r="3" spans="14:15" ht="12.75">
      <c r="N3" s="89" t="s">
        <v>65</v>
      </c>
      <c r="O3" s="89"/>
    </row>
    <row r="4" spans="14:15" ht="12.75">
      <c r="N4" s="90" t="s">
        <v>66</v>
      </c>
      <c r="O4" s="90"/>
    </row>
    <row r="5" spans="14:15" ht="12.75">
      <c r="N5" s="90" t="s">
        <v>67</v>
      </c>
      <c r="O5" s="90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2.5">
      <c r="A8" s="2"/>
      <c r="B8" s="153" t="s">
        <v>37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</row>
    <row r="9" spans="1:14" ht="22.5">
      <c r="A9" s="2"/>
      <c r="B9" s="153" t="s">
        <v>38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</row>
    <row r="10" spans="1:14" ht="12.75">
      <c r="A10" s="2"/>
      <c r="B10" s="154" t="s">
        <v>39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</row>
    <row r="11" spans="1:14" ht="15.75">
      <c r="A11" s="2"/>
      <c r="B11" s="155" t="s">
        <v>40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5" spans="2:15" ht="14.25">
      <c r="B15" s="151" t="s">
        <v>30</v>
      </c>
      <c r="C15" s="151"/>
      <c r="D15" s="151"/>
      <c r="E15" s="151"/>
      <c r="F15" s="151"/>
      <c r="G15" s="151"/>
      <c r="H15" s="151"/>
      <c r="I15" s="151"/>
      <c r="J15" s="151"/>
      <c r="K15" s="151" t="s">
        <v>69</v>
      </c>
      <c r="L15" s="151"/>
      <c r="M15" s="151"/>
      <c r="N15" s="26"/>
      <c r="O15" s="26"/>
    </row>
    <row r="16" spans="2:13" ht="1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2:17" ht="12.7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3"/>
      <c r="O17" s="23"/>
      <c r="P17" s="2"/>
      <c r="Q17" s="2"/>
    </row>
    <row r="18" spans="2:17" ht="32.25" customHeight="1">
      <c r="B18" s="165" t="s">
        <v>61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"/>
      <c r="O18" s="2"/>
      <c r="P18" s="2"/>
      <c r="Q18" s="2"/>
    </row>
    <row r="19" spans="2:17" ht="15">
      <c r="B19" s="3"/>
      <c r="C19" s="4"/>
      <c r="D19" s="166" t="s">
        <v>23</v>
      </c>
      <c r="E19" s="169" t="s">
        <v>42</v>
      </c>
      <c r="F19" s="156" t="s">
        <v>7</v>
      </c>
      <c r="G19" s="157"/>
      <c r="H19" s="157"/>
      <c r="I19" s="158"/>
      <c r="J19" s="156" t="s">
        <v>8</v>
      </c>
      <c r="K19" s="157"/>
      <c r="L19" s="157"/>
      <c r="M19" s="158"/>
      <c r="N19" s="159" t="s">
        <v>48</v>
      </c>
      <c r="O19" s="162" t="s">
        <v>64</v>
      </c>
      <c r="P19" s="2"/>
      <c r="Q19" s="2"/>
    </row>
    <row r="20" spans="2:17" ht="12.75">
      <c r="B20" s="138" t="s">
        <v>6</v>
      </c>
      <c r="C20" s="139"/>
      <c r="D20" s="167"/>
      <c r="E20" s="170"/>
      <c r="F20" s="5" t="s">
        <v>0</v>
      </c>
      <c r="G20" s="5" t="s">
        <v>2</v>
      </c>
      <c r="H20" s="5"/>
      <c r="I20" s="5"/>
      <c r="J20" s="5" t="s">
        <v>0</v>
      </c>
      <c r="K20" s="140" t="s">
        <v>47</v>
      </c>
      <c r="L20" s="143" t="s">
        <v>4</v>
      </c>
      <c r="M20" s="5"/>
      <c r="N20" s="160"/>
      <c r="O20" s="163"/>
      <c r="P20" s="2"/>
      <c r="Q20" s="2"/>
    </row>
    <row r="21" spans="2:17" ht="12.75">
      <c r="B21" s="138"/>
      <c r="C21" s="139"/>
      <c r="D21" s="167"/>
      <c r="E21" s="170"/>
      <c r="F21" s="6" t="s">
        <v>21</v>
      </c>
      <c r="G21" s="6" t="s">
        <v>3</v>
      </c>
      <c r="H21" s="6" t="s">
        <v>4</v>
      </c>
      <c r="I21" s="6" t="s">
        <v>5</v>
      </c>
      <c r="J21" s="6" t="s">
        <v>21</v>
      </c>
      <c r="K21" s="141"/>
      <c r="L21" s="144"/>
      <c r="M21" s="6" t="s">
        <v>5</v>
      </c>
      <c r="N21" s="160"/>
      <c r="O21" s="163"/>
      <c r="P21" s="2"/>
      <c r="Q21" s="2"/>
    </row>
    <row r="22" spans="2:17" ht="13.5" customHeight="1">
      <c r="B22" s="7"/>
      <c r="C22" s="8"/>
      <c r="D22" s="168"/>
      <c r="E22" s="171"/>
      <c r="F22" s="9" t="s">
        <v>1</v>
      </c>
      <c r="G22" s="9"/>
      <c r="H22" s="9"/>
      <c r="I22" s="9"/>
      <c r="J22" s="9" t="s">
        <v>1</v>
      </c>
      <c r="K22" s="142"/>
      <c r="L22" s="145"/>
      <c r="M22" s="9"/>
      <c r="N22" s="161"/>
      <c r="O22" s="164"/>
      <c r="P22" s="2"/>
      <c r="Q22" s="2"/>
    </row>
    <row r="23" spans="2:17" ht="15">
      <c r="B23" s="146" t="s">
        <v>9</v>
      </c>
      <c r="C23" s="147"/>
      <c r="D23" s="35">
        <f>SUM(D25:D28)</f>
        <v>12.15</v>
      </c>
      <c r="E23" s="51">
        <f>SUM(E25:E28)</f>
        <v>1</v>
      </c>
      <c r="F23" s="87">
        <v>19627.19</v>
      </c>
      <c r="G23" s="31"/>
      <c r="H23" s="31"/>
      <c r="I23" s="37">
        <f>F23+F30</f>
        <v>21160.559999999998</v>
      </c>
      <c r="J23" s="86">
        <v>13299.64</v>
      </c>
      <c r="K23" s="52"/>
      <c r="L23" s="52"/>
      <c r="M23" s="37">
        <f>J23+J30</f>
        <v>14384.47</v>
      </c>
      <c r="N23" s="29">
        <f>M23-I23</f>
        <v>-6776.089999999998</v>
      </c>
      <c r="O23" s="29">
        <f>N23+окт!O22</f>
        <v>-25271.47</v>
      </c>
      <c r="P23" s="2"/>
      <c r="Q23" s="2"/>
    </row>
    <row r="24" spans="3:17" ht="24" customHeight="1">
      <c r="C24" s="84">
        <f>D23+D30</f>
        <v>13.15</v>
      </c>
      <c r="D24" s="83"/>
      <c r="E24" s="83"/>
      <c r="F24" s="83"/>
      <c r="G24" s="83"/>
      <c r="H24" s="83"/>
      <c r="I24" s="83"/>
      <c r="J24" s="148" t="s">
        <v>19</v>
      </c>
      <c r="K24" s="149"/>
      <c r="L24" s="150"/>
      <c r="M24" s="38">
        <f>M23*100/I23</f>
        <v>67.9777378292446</v>
      </c>
      <c r="N24" s="29"/>
      <c r="O24" s="29"/>
      <c r="P24" s="2"/>
      <c r="Q24" s="2"/>
    </row>
    <row r="25" spans="2:17" ht="18" customHeight="1">
      <c r="B25" s="48">
        <v>1</v>
      </c>
      <c r="C25" s="49" t="s">
        <v>68</v>
      </c>
      <c r="D25" s="46">
        <v>2.3</v>
      </c>
      <c r="E25" s="50">
        <f>D25/D23</f>
        <v>0.18930041152263372</v>
      </c>
      <c r="F25" s="41">
        <f>E25*F23</f>
        <v>3715.435144032921</v>
      </c>
      <c r="G25" s="24"/>
      <c r="H25" s="24"/>
      <c r="I25" s="24"/>
      <c r="J25" s="27">
        <f>E25*J23</f>
        <v>2517.62732510288</v>
      </c>
      <c r="K25" s="24"/>
      <c r="L25" s="18"/>
      <c r="M25" s="18"/>
      <c r="N25" s="29">
        <f>J25-F25</f>
        <v>-1197.8078189300409</v>
      </c>
      <c r="O25" s="29">
        <f>N25+окт!O24</f>
        <v>-4445.282880658435</v>
      </c>
      <c r="P25" s="2"/>
      <c r="Q25" s="2"/>
    </row>
    <row r="26" spans="2:17" ht="18" customHeight="1">
      <c r="B26" s="48">
        <v>2</v>
      </c>
      <c r="C26" s="49" t="s">
        <v>46</v>
      </c>
      <c r="D26" s="46">
        <v>4.05</v>
      </c>
      <c r="E26" s="50">
        <f>D26/D23</f>
        <v>0.3333333333333333</v>
      </c>
      <c r="F26" s="41">
        <f>E26*F23</f>
        <v>6542.396666666666</v>
      </c>
      <c r="G26" s="24"/>
      <c r="H26" s="24"/>
      <c r="I26" s="24"/>
      <c r="J26" s="27">
        <f>E26*J23</f>
        <v>4433.213333333333</v>
      </c>
      <c r="K26" s="24"/>
      <c r="L26" s="18"/>
      <c r="M26" s="18"/>
      <c r="N26" s="29">
        <f>J26-F26</f>
        <v>-2109.1833333333325</v>
      </c>
      <c r="O26" s="29">
        <f>N26+окт!O25</f>
        <v>-7827.563333333332</v>
      </c>
      <c r="P26" s="2"/>
      <c r="Q26" s="2"/>
    </row>
    <row r="27" spans="2:17" ht="20.25" customHeight="1">
      <c r="B27" s="48">
        <v>3</v>
      </c>
      <c r="C27" s="49" t="s">
        <v>45</v>
      </c>
      <c r="D27" s="85">
        <v>4</v>
      </c>
      <c r="E27" s="50">
        <f>D27/D23</f>
        <v>0.3292181069958848</v>
      </c>
      <c r="F27" s="41">
        <f>E27*F23</f>
        <v>6461.626337448559</v>
      </c>
      <c r="G27" s="24"/>
      <c r="H27" s="24"/>
      <c r="I27" s="24"/>
      <c r="J27" s="27">
        <f>E27*J23</f>
        <v>4378.4823045267485</v>
      </c>
      <c r="K27" s="24"/>
      <c r="L27" s="18"/>
      <c r="M27" s="18"/>
      <c r="N27" s="29">
        <f>J27-F27</f>
        <v>-2083.1440329218103</v>
      </c>
      <c r="O27" s="29">
        <f>N27+окт!O26</f>
        <v>-7730.926748971193</v>
      </c>
      <c r="P27" s="2"/>
      <c r="Q27" s="2"/>
    </row>
    <row r="28" spans="2:17" ht="19.5" customHeight="1">
      <c r="B28" s="48">
        <v>4</v>
      </c>
      <c r="C28" s="49" t="s">
        <v>44</v>
      </c>
      <c r="D28" s="46">
        <v>1.8</v>
      </c>
      <c r="E28" s="50">
        <f>D28/D23</f>
        <v>0.14814814814814814</v>
      </c>
      <c r="F28" s="41">
        <f>E28*F23</f>
        <v>2907.7318518518514</v>
      </c>
      <c r="G28" s="24"/>
      <c r="H28" s="24"/>
      <c r="I28" s="24"/>
      <c r="J28" s="27">
        <f>E28*J23</f>
        <v>1970.317037037037</v>
      </c>
      <c r="K28" s="24"/>
      <c r="L28" s="18"/>
      <c r="M28" s="18"/>
      <c r="N28" s="29">
        <f>J28-F28</f>
        <v>-937.4148148148145</v>
      </c>
      <c r="O28" s="29">
        <f>N28+окт!O27</f>
        <v>-3478.9170370370366</v>
      </c>
      <c r="P28" s="2"/>
      <c r="Q28" s="2"/>
    </row>
    <row r="29" spans="2:17" ht="19.5" customHeight="1">
      <c r="B29" s="180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7"/>
      <c r="O29" s="29"/>
      <c r="P29" s="2"/>
      <c r="Q29" s="2"/>
    </row>
    <row r="30" spans="2:17" ht="15.75" customHeight="1">
      <c r="B30" s="48">
        <v>5</v>
      </c>
      <c r="C30" s="49" t="s">
        <v>43</v>
      </c>
      <c r="D30" s="28">
        <v>1</v>
      </c>
      <c r="E30" s="50"/>
      <c r="F30" s="77">
        <v>1533.37</v>
      </c>
      <c r="G30" s="24"/>
      <c r="H30" s="24"/>
      <c r="I30" s="24"/>
      <c r="J30" s="77">
        <v>1084.83</v>
      </c>
      <c r="K30" s="24"/>
      <c r="L30" s="18"/>
      <c r="M30" s="18"/>
      <c r="N30" s="29">
        <f>J30-F30</f>
        <v>-448.53999999999996</v>
      </c>
      <c r="O30" s="29">
        <f>N30+окт!O29</f>
        <v>-1788.78</v>
      </c>
      <c r="P30" s="2"/>
      <c r="Q30" s="2"/>
    </row>
    <row r="31" spans="2:17" ht="15">
      <c r="B31" s="1"/>
      <c r="C31" s="1"/>
      <c r="D31" s="1"/>
      <c r="E31" s="1"/>
      <c r="F31" s="10"/>
      <c r="G31" s="10"/>
      <c r="H31" s="10"/>
      <c r="I31" s="10"/>
      <c r="J31" s="10"/>
      <c r="K31" s="10"/>
      <c r="L31" s="1"/>
      <c r="M31" s="1"/>
      <c r="N31" s="1"/>
      <c r="O31" s="2"/>
      <c r="P31" s="2"/>
      <c r="Q31" s="2"/>
    </row>
    <row r="32" spans="2:17" ht="15">
      <c r="B32" s="1"/>
      <c r="C32" s="1"/>
      <c r="D32" s="1"/>
      <c r="E32" s="1"/>
      <c r="F32" s="10"/>
      <c r="G32" s="10"/>
      <c r="H32" s="10"/>
      <c r="I32" s="10"/>
      <c r="J32" s="10"/>
      <c r="K32" s="10"/>
      <c r="L32" s="1"/>
      <c r="M32" s="1"/>
      <c r="N32" s="1"/>
      <c r="O32" s="2"/>
      <c r="P32" s="2"/>
      <c r="Q32" s="2"/>
    </row>
    <row r="33" spans="2:17" ht="15">
      <c r="B33" s="1"/>
      <c r="C33" s="1"/>
      <c r="D33" s="1"/>
      <c r="E33" s="1"/>
      <c r="F33" s="10"/>
      <c r="G33" s="10"/>
      <c r="H33" s="10"/>
      <c r="I33" s="10"/>
      <c r="J33" s="10"/>
      <c r="K33" s="10"/>
      <c r="L33" s="1"/>
      <c r="M33" s="1"/>
      <c r="N33" s="1"/>
      <c r="O33" s="2"/>
      <c r="P33" s="2"/>
      <c r="Q33" s="2"/>
    </row>
    <row r="34" spans="2:17" ht="14.25">
      <c r="B34" s="151" t="s">
        <v>62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2"/>
      <c r="P34" s="2"/>
      <c r="Q34" s="2"/>
    </row>
    <row r="35" spans="2:17" ht="14.2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2"/>
      <c r="P35" s="2"/>
      <c r="Q35" s="2"/>
    </row>
    <row r="36" spans="2:17" ht="24.75" customHeight="1">
      <c r="B36" s="55" t="s">
        <v>41</v>
      </c>
      <c r="C36" s="54" t="s">
        <v>10</v>
      </c>
      <c r="D36" s="45" t="s">
        <v>22</v>
      </c>
      <c r="E36" s="45" t="s">
        <v>11</v>
      </c>
      <c r="F36" s="15"/>
      <c r="G36" s="53"/>
      <c r="H36" s="11"/>
      <c r="I36" s="1"/>
      <c r="J36" s="1"/>
      <c r="K36" s="1"/>
      <c r="L36" s="1"/>
      <c r="M36" s="1"/>
      <c r="N36" s="1"/>
      <c r="O36" s="2"/>
      <c r="P36" s="2"/>
      <c r="Q36" s="2"/>
    </row>
    <row r="37" spans="2:17" ht="15">
      <c r="B37" s="44">
        <v>1</v>
      </c>
      <c r="C37" s="56">
        <v>2</v>
      </c>
      <c r="D37" s="45">
        <v>3</v>
      </c>
      <c r="E37" s="45">
        <v>4</v>
      </c>
      <c r="F37" s="98"/>
      <c r="G37" s="98"/>
      <c r="H37" s="11"/>
      <c r="I37" s="1"/>
      <c r="J37" s="1"/>
      <c r="K37" s="1"/>
      <c r="L37" s="1"/>
      <c r="M37" s="1"/>
      <c r="N37" s="1"/>
      <c r="O37" s="2"/>
      <c r="P37" s="2"/>
      <c r="Q37" s="2"/>
    </row>
    <row r="38" spans="2:17" ht="15">
      <c r="B38" s="130" t="s">
        <v>9</v>
      </c>
      <c r="C38" s="131"/>
      <c r="D38" s="78">
        <f>D46+D50</f>
        <v>7847.88</v>
      </c>
      <c r="E38" s="45"/>
      <c r="F38" s="15"/>
      <c r="G38" s="15"/>
      <c r="H38" s="11"/>
      <c r="I38" s="1"/>
      <c r="J38" s="1"/>
      <c r="K38" s="1"/>
      <c r="L38" s="1"/>
      <c r="M38" s="1"/>
      <c r="N38" s="1"/>
      <c r="O38" s="2"/>
      <c r="P38" s="2"/>
      <c r="Q38" s="2"/>
    </row>
    <row r="39" spans="2:17" ht="15">
      <c r="B39" s="48">
        <v>1</v>
      </c>
      <c r="C39" s="42" t="s">
        <v>49</v>
      </c>
      <c r="D39" s="74"/>
      <c r="E39" s="31"/>
      <c r="F39" s="132"/>
      <c r="G39" s="132"/>
      <c r="H39" s="12"/>
      <c r="I39" s="1"/>
      <c r="J39" s="1"/>
      <c r="K39" s="1"/>
      <c r="L39" s="1"/>
      <c r="M39" s="1"/>
      <c r="N39" s="1"/>
      <c r="O39" s="2"/>
      <c r="P39" s="2"/>
      <c r="Q39" s="2"/>
    </row>
    <row r="40" spans="2:17" ht="15">
      <c r="B40" s="48">
        <v>2</v>
      </c>
      <c r="C40" s="42" t="s">
        <v>50</v>
      </c>
      <c r="D40" s="75"/>
      <c r="E40" s="59"/>
      <c r="F40" s="152"/>
      <c r="G40" s="152"/>
      <c r="H40" s="12"/>
      <c r="I40" s="1"/>
      <c r="J40" s="1"/>
      <c r="K40" s="1"/>
      <c r="L40" s="1"/>
      <c r="M40" s="1"/>
      <c r="N40" s="1"/>
      <c r="O40" s="2"/>
      <c r="P40" s="2"/>
      <c r="Q40" s="2"/>
    </row>
    <row r="41" spans="2:17" ht="15">
      <c r="B41" s="48">
        <v>3</v>
      </c>
      <c r="C41" s="42" t="s">
        <v>51</v>
      </c>
      <c r="D41" s="74"/>
      <c r="E41" s="31"/>
      <c r="F41" s="152"/>
      <c r="G41" s="152"/>
      <c r="H41" s="12"/>
      <c r="I41" s="1"/>
      <c r="J41" s="1"/>
      <c r="K41" s="1"/>
      <c r="L41" s="1"/>
      <c r="M41" s="1"/>
      <c r="N41" s="1"/>
      <c r="O41" s="2"/>
      <c r="P41" s="2"/>
      <c r="Q41" s="2"/>
    </row>
    <row r="42" spans="2:17" ht="15">
      <c r="B42" s="48">
        <v>4</v>
      </c>
      <c r="C42" s="42" t="s">
        <v>55</v>
      </c>
      <c r="D42" s="88">
        <v>2769.84</v>
      </c>
      <c r="E42" s="31"/>
      <c r="F42" s="14"/>
      <c r="G42" s="14"/>
      <c r="H42" s="12"/>
      <c r="I42" s="1"/>
      <c r="J42" s="1"/>
      <c r="K42" s="1"/>
      <c r="L42" s="1"/>
      <c r="M42" s="1"/>
      <c r="N42" s="1"/>
      <c r="O42" s="2"/>
      <c r="P42" s="2"/>
      <c r="Q42" s="2"/>
    </row>
    <row r="43" spans="2:17" ht="15">
      <c r="B43" s="48">
        <v>5</v>
      </c>
      <c r="C43" s="42" t="s">
        <v>52</v>
      </c>
      <c r="D43" s="88">
        <v>3539.24</v>
      </c>
      <c r="E43" s="33"/>
      <c r="F43" s="152"/>
      <c r="G43" s="152"/>
      <c r="H43" s="12"/>
      <c r="I43" s="1"/>
      <c r="J43" s="1"/>
      <c r="K43" s="1"/>
      <c r="L43" s="1"/>
      <c r="M43" s="1"/>
      <c r="N43" s="1"/>
      <c r="O43" s="2"/>
      <c r="P43" s="2"/>
      <c r="Q43" s="2"/>
    </row>
    <row r="44" spans="2:17" ht="15">
      <c r="B44" s="48">
        <v>6</v>
      </c>
      <c r="C44" s="42" t="s">
        <v>53</v>
      </c>
      <c r="D44" s="88">
        <v>1538.8</v>
      </c>
      <c r="E44" s="33"/>
      <c r="F44" s="14"/>
      <c r="G44" s="14"/>
      <c r="H44" s="12"/>
      <c r="I44" s="1"/>
      <c r="J44" s="1"/>
      <c r="K44" s="1"/>
      <c r="L44" s="1"/>
      <c r="M44" s="1"/>
      <c r="N44" s="1"/>
      <c r="O44" s="2"/>
      <c r="P44" s="2"/>
      <c r="Q44" s="2"/>
    </row>
    <row r="45" spans="2:17" ht="15">
      <c r="B45" s="48">
        <v>7</v>
      </c>
      <c r="C45" s="42" t="s">
        <v>54</v>
      </c>
      <c r="D45" s="36"/>
      <c r="E45" s="33"/>
      <c r="F45" s="14"/>
      <c r="G45" s="14"/>
      <c r="H45" s="12"/>
      <c r="I45" s="1"/>
      <c r="J45" s="1"/>
      <c r="K45" s="1"/>
      <c r="L45" s="1"/>
      <c r="M45" s="1"/>
      <c r="N45" s="1"/>
      <c r="O45" s="2"/>
      <c r="P45" s="2"/>
      <c r="Q45" s="2"/>
    </row>
    <row r="46" spans="2:17" ht="15">
      <c r="B46" s="179" t="s">
        <v>12</v>
      </c>
      <c r="C46" s="179"/>
      <c r="D46" s="79">
        <f>SUM(D39:D45)</f>
        <v>7847.88</v>
      </c>
      <c r="E46" s="34"/>
      <c r="F46" s="14"/>
      <c r="G46" s="14"/>
      <c r="H46" s="12"/>
      <c r="I46" s="1"/>
      <c r="J46" s="1"/>
      <c r="K46" s="1"/>
      <c r="L46" s="1"/>
      <c r="M46" s="1"/>
      <c r="N46" s="1"/>
      <c r="O46" s="2"/>
      <c r="P46" s="2"/>
      <c r="Q46" s="2"/>
    </row>
    <row r="47" spans="2:17" ht="15">
      <c r="B47" s="57"/>
      <c r="C47" s="57"/>
      <c r="D47" s="58"/>
      <c r="E47" s="58"/>
      <c r="F47" s="14"/>
      <c r="G47" s="14"/>
      <c r="H47" s="12"/>
      <c r="I47" s="1"/>
      <c r="J47" s="1"/>
      <c r="K47" s="1"/>
      <c r="L47" s="1"/>
      <c r="M47" s="1"/>
      <c r="N47" s="1"/>
      <c r="O47" s="2"/>
      <c r="P47" s="2"/>
      <c r="Q47" s="2"/>
    </row>
    <row r="48" spans="2:17" ht="15">
      <c r="B48" s="21" t="s">
        <v>20</v>
      </c>
      <c r="C48" s="19"/>
      <c r="D48" s="103"/>
      <c r="E48" s="103"/>
      <c r="F48" s="103"/>
      <c r="G48" s="14"/>
      <c r="H48" s="14"/>
      <c r="I48" s="14"/>
      <c r="J48" s="14"/>
      <c r="K48" s="14"/>
      <c r="L48" s="14"/>
      <c r="M48" s="1"/>
      <c r="N48" s="1"/>
      <c r="O48" s="2"/>
      <c r="P48" s="2"/>
      <c r="Q48" s="2"/>
    </row>
    <row r="49" spans="2:17" ht="15">
      <c r="B49" s="21"/>
      <c r="C49" s="19"/>
      <c r="D49" s="40"/>
      <c r="E49" s="40"/>
      <c r="F49" s="40"/>
      <c r="G49" s="14"/>
      <c r="H49" s="14"/>
      <c r="I49" s="14"/>
      <c r="J49" s="14"/>
      <c r="K49" s="14"/>
      <c r="L49" s="14"/>
      <c r="M49" s="1"/>
      <c r="N49" s="1"/>
      <c r="O49" s="2"/>
      <c r="P49" s="2"/>
      <c r="Q49" s="2"/>
    </row>
    <row r="50" spans="2:17" ht="15">
      <c r="B50" s="61">
        <v>8</v>
      </c>
      <c r="C50" s="60" t="s">
        <v>20</v>
      </c>
      <c r="D50" s="61"/>
      <c r="E50" s="61"/>
      <c r="F50" s="40"/>
      <c r="G50" s="14"/>
      <c r="H50" s="14"/>
      <c r="I50" s="14"/>
      <c r="J50" s="14"/>
      <c r="K50" s="14"/>
      <c r="L50" s="14"/>
      <c r="M50" s="1"/>
      <c r="N50" s="1"/>
      <c r="O50" s="2"/>
      <c r="P50" s="2"/>
      <c r="Q50" s="2"/>
    </row>
    <row r="51" spans="2:17" ht="15">
      <c r="B51" s="21"/>
      <c r="C51" s="19"/>
      <c r="D51" s="40"/>
      <c r="E51" s="40"/>
      <c r="F51" s="40"/>
      <c r="G51" s="14"/>
      <c r="H51" s="14"/>
      <c r="I51" s="14"/>
      <c r="J51" s="14"/>
      <c r="K51" s="14"/>
      <c r="L51" s="14"/>
      <c r="M51" s="1"/>
      <c r="N51" s="1"/>
      <c r="O51" s="2"/>
      <c r="P51" s="2"/>
      <c r="Q51" s="2"/>
    </row>
    <row r="52" spans="2:17" ht="15">
      <c r="B52" s="13"/>
      <c r="C52" s="13"/>
      <c r="D52" s="13"/>
      <c r="E52" s="13"/>
      <c r="F52" s="13"/>
      <c r="G52" s="15"/>
      <c r="H52" s="16"/>
      <c r="I52" s="16"/>
      <c r="J52" s="20"/>
      <c r="K52" s="15"/>
      <c r="L52" s="15"/>
      <c r="M52" s="1"/>
      <c r="N52" s="1"/>
      <c r="O52" s="2"/>
      <c r="P52" s="2"/>
      <c r="Q52" s="2"/>
    </row>
    <row r="53" spans="2:17" ht="15">
      <c r="B53" s="13"/>
      <c r="C53" s="13"/>
      <c r="D53" s="13"/>
      <c r="E53" s="13"/>
      <c r="F53" s="13"/>
      <c r="G53" s="15"/>
      <c r="H53" s="16"/>
      <c r="I53" s="16"/>
      <c r="J53" s="17"/>
      <c r="K53" s="15"/>
      <c r="L53" s="15"/>
      <c r="M53" s="1"/>
      <c r="N53" s="1"/>
      <c r="O53" s="2"/>
      <c r="P53" s="2"/>
      <c r="Q53" s="2"/>
    </row>
    <row r="54" spans="2:17" ht="15">
      <c r="B54" s="13"/>
      <c r="C54" s="13"/>
      <c r="D54" s="13"/>
      <c r="E54" s="13"/>
      <c r="F54" s="13"/>
      <c r="G54" s="15"/>
      <c r="H54" s="16"/>
      <c r="I54" s="16"/>
      <c r="J54" s="17"/>
      <c r="K54" s="15"/>
      <c r="L54" s="15"/>
      <c r="M54" s="1"/>
      <c r="N54" s="1"/>
      <c r="O54" s="2"/>
      <c r="P54" s="2"/>
      <c r="Q54" s="2"/>
    </row>
    <row r="55" spans="2:17" ht="14.25">
      <c r="B55" s="133" t="s">
        <v>63</v>
      </c>
      <c r="C55" s="133"/>
      <c r="D55" s="133"/>
      <c r="E55" s="133"/>
      <c r="F55" s="133"/>
      <c r="G55" s="133"/>
      <c r="H55" s="133"/>
      <c r="I55" s="133"/>
      <c r="J55" s="133"/>
      <c r="K55" s="133"/>
      <c r="L55" s="62"/>
      <c r="M55" s="62"/>
      <c r="N55" s="62"/>
      <c r="O55" s="2"/>
      <c r="P55" s="2"/>
      <c r="Q55" s="2"/>
    </row>
    <row r="56" spans="2:17" ht="14.25"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2"/>
      <c r="M56" s="62"/>
      <c r="N56" s="62"/>
      <c r="O56" s="2"/>
      <c r="P56" s="2"/>
      <c r="Q56" s="2"/>
    </row>
    <row r="57" spans="2:17" ht="15">
      <c r="B57" s="134" t="s">
        <v>13</v>
      </c>
      <c r="C57" s="135"/>
      <c r="D57" s="136"/>
      <c r="E57" s="137" t="s">
        <v>14</v>
      </c>
      <c r="F57" s="137"/>
      <c r="G57" s="134" t="s">
        <v>15</v>
      </c>
      <c r="H57" s="135"/>
      <c r="I57" s="136"/>
      <c r="J57" s="45" t="s">
        <v>16</v>
      </c>
      <c r="K57" s="53"/>
      <c r="L57" s="14"/>
      <c r="M57" s="1"/>
      <c r="N57" s="1"/>
      <c r="O57" s="2"/>
      <c r="P57" s="2"/>
      <c r="Q57" s="2"/>
    </row>
    <row r="58" spans="2:17" ht="15.75" thickBot="1">
      <c r="B58" s="120">
        <v>1</v>
      </c>
      <c r="C58" s="121"/>
      <c r="D58" s="122"/>
      <c r="E58" s="120">
        <v>2</v>
      </c>
      <c r="F58" s="122"/>
      <c r="G58" s="120">
        <v>3</v>
      </c>
      <c r="H58" s="121"/>
      <c r="I58" s="122"/>
      <c r="J58" s="68">
        <v>4</v>
      </c>
      <c r="K58" s="53"/>
      <c r="L58" s="14"/>
      <c r="M58" s="1"/>
      <c r="N58" s="1"/>
      <c r="O58" s="2"/>
      <c r="P58" s="2"/>
      <c r="Q58" s="2"/>
    </row>
    <row r="59" spans="2:17" ht="15">
      <c r="B59" s="69">
        <v>1</v>
      </c>
      <c r="C59" s="172" t="s">
        <v>28</v>
      </c>
      <c r="D59" s="173"/>
      <c r="E59" s="174">
        <f>окт!E60</f>
        <v>0</v>
      </c>
      <c r="F59" s="175"/>
      <c r="G59" s="176">
        <f>окт!G60</f>
        <v>7847.88</v>
      </c>
      <c r="H59" s="177"/>
      <c r="I59" s="178"/>
      <c r="J59" s="70">
        <f>E59-G59</f>
        <v>-7847.88</v>
      </c>
      <c r="K59" s="53"/>
      <c r="L59" s="12"/>
      <c r="M59" s="1"/>
      <c r="N59" s="1"/>
      <c r="O59" s="2"/>
      <c r="P59" s="2"/>
      <c r="Q59" s="2"/>
    </row>
    <row r="60" spans="2:17" ht="15">
      <c r="B60" s="47">
        <v>2</v>
      </c>
      <c r="C60" s="123" t="s">
        <v>29</v>
      </c>
      <c r="D60" s="124"/>
      <c r="E60" s="125">
        <f>M23</f>
        <v>14384.47</v>
      </c>
      <c r="F60" s="126"/>
      <c r="G60" s="127">
        <f>D38</f>
        <v>7847.88</v>
      </c>
      <c r="H60" s="128"/>
      <c r="I60" s="129"/>
      <c r="J60" s="71">
        <f>E60-G60</f>
        <v>6536.589999999999</v>
      </c>
      <c r="K60" s="53"/>
      <c r="L60" s="22"/>
      <c r="M60" s="1"/>
      <c r="N60" s="1"/>
      <c r="O60" s="2"/>
      <c r="P60" s="2"/>
      <c r="Q60" s="2"/>
    </row>
    <row r="61" spans="2:17" ht="15.75" thickBot="1">
      <c r="B61" s="72">
        <v>3</v>
      </c>
      <c r="C61" s="108" t="s">
        <v>25</v>
      </c>
      <c r="D61" s="109"/>
      <c r="E61" s="110">
        <f>E59+E60</f>
        <v>14384.47</v>
      </c>
      <c r="F61" s="111"/>
      <c r="G61" s="112">
        <f>G59+G60</f>
        <v>15695.76</v>
      </c>
      <c r="H61" s="113"/>
      <c r="I61" s="114"/>
      <c r="J61" s="73">
        <f>J59+J60</f>
        <v>-1311.2900000000009</v>
      </c>
      <c r="K61" s="53"/>
      <c r="L61" s="12"/>
      <c r="M61" s="1"/>
      <c r="N61" s="1"/>
      <c r="O61" s="2"/>
      <c r="P61" s="2"/>
      <c r="Q61" s="2"/>
    </row>
    <row r="62" spans="2:17" ht="34.5" customHeight="1">
      <c r="B62" s="25" t="s">
        <v>56</v>
      </c>
      <c r="C62" s="115" t="s">
        <v>68</v>
      </c>
      <c r="D62" s="116"/>
      <c r="E62" s="93">
        <f>J25+окт!E61</f>
        <v>2517.62732510288</v>
      </c>
      <c r="F62" s="94"/>
      <c r="G62" s="117">
        <f>D43+окт!G61</f>
        <v>7078.48</v>
      </c>
      <c r="H62" s="118"/>
      <c r="I62" s="119"/>
      <c r="J62" s="76">
        <f>E62-G62</f>
        <v>-4560.85267489712</v>
      </c>
      <c r="K62" s="53"/>
      <c r="L62" s="12"/>
      <c r="M62" s="1"/>
      <c r="N62" s="1"/>
      <c r="O62" s="2"/>
      <c r="P62" s="2"/>
      <c r="Q62" s="2"/>
    </row>
    <row r="63" spans="2:17" ht="15">
      <c r="B63" s="48" t="s">
        <v>57</v>
      </c>
      <c r="C63" s="101" t="s">
        <v>46</v>
      </c>
      <c r="D63" s="102"/>
      <c r="E63" s="93">
        <f>J26+окт!E62</f>
        <v>4433.213333333333</v>
      </c>
      <c r="F63" s="94"/>
      <c r="G63" s="105">
        <f>D39+D40+D41+D45+окт!G62</f>
        <v>0</v>
      </c>
      <c r="H63" s="106"/>
      <c r="I63" s="107"/>
      <c r="J63" s="76">
        <f>E63-G63</f>
        <v>4433.213333333333</v>
      </c>
      <c r="K63" s="53"/>
      <c r="L63" s="12"/>
      <c r="M63" s="1"/>
      <c r="N63" s="1"/>
      <c r="O63" s="2"/>
      <c r="P63" s="2"/>
      <c r="Q63" s="2"/>
    </row>
    <row r="64" spans="2:17" ht="15">
      <c r="B64" s="48" t="s">
        <v>58</v>
      </c>
      <c r="C64" s="101" t="s">
        <v>45</v>
      </c>
      <c r="D64" s="102"/>
      <c r="E64" s="93">
        <f>J27+окт!E63</f>
        <v>4378.4823045267485</v>
      </c>
      <c r="F64" s="94"/>
      <c r="G64" s="95">
        <f>D50+окт!G63</f>
        <v>0</v>
      </c>
      <c r="H64" s="96"/>
      <c r="I64" s="97"/>
      <c r="J64" s="76">
        <f>E64-G64</f>
        <v>4378.4823045267485</v>
      </c>
      <c r="K64" s="53"/>
      <c r="L64" s="12"/>
      <c r="M64" s="100"/>
      <c r="N64" s="100"/>
      <c r="O64" s="100"/>
      <c r="P64" s="100"/>
      <c r="Q64" s="100"/>
    </row>
    <row r="65" spans="2:17" ht="15">
      <c r="B65" s="48" t="s">
        <v>59</v>
      </c>
      <c r="C65" s="101" t="s">
        <v>44</v>
      </c>
      <c r="D65" s="102"/>
      <c r="E65" s="93">
        <f>J28+окт!E64</f>
        <v>1970.317037037037</v>
      </c>
      <c r="F65" s="94"/>
      <c r="G65" s="95">
        <f>D42+окт!G64</f>
        <v>5539.68</v>
      </c>
      <c r="H65" s="96"/>
      <c r="I65" s="97"/>
      <c r="J65" s="76">
        <f>E65-G65</f>
        <v>-3569.362962962963</v>
      </c>
      <c r="K65" s="53"/>
      <c r="L65" s="12"/>
      <c r="M65" s="1"/>
      <c r="N65" s="1"/>
      <c r="O65" s="2"/>
      <c r="P65" s="2"/>
      <c r="Q65" s="2"/>
    </row>
    <row r="66" spans="2:17" ht="15">
      <c r="B66" s="48" t="s">
        <v>60</v>
      </c>
      <c r="C66" s="92" t="s">
        <v>43</v>
      </c>
      <c r="D66" s="92"/>
      <c r="E66" s="93">
        <f>J30+окт!E65</f>
        <v>1084.83</v>
      </c>
      <c r="F66" s="94"/>
      <c r="G66" s="95">
        <f>D44+окт!G65</f>
        <v>3077.6</v>
      </c>
      <c r="H66" s="96"/>
      <c r="I66" s="97"/>
      <c r="J66" s="76">
        <f>E66-G66</f>
        <v>-1992.77</v>
      </c>
      <c r="K66" s="53"/>
      <c r="L66" s="12"/>
      <c r="M66" s="1"/>
      <c r="N66" s="1"/>
      <c r="O66" s="2"/>
      <c r="P66" s="2"/>
      <c r="Q66" s="2"/>
    </row>
    <row r="67" spans="2:17" ht="15">
      <c r="B67" s="64"/>
      <c r="C67" s="98"/>
      <c r="D67" s="98"/>
      <c r="E67" s="98"/>
      <c r="F67" s="98"/>
      <c r="G67" s="99"/>
      <c r="H67" s="98"/>
      <c r="I67" s="65"/>
      <c r="J67" s="22"/>
      <c r="K67" s="53"/>
      <c r="L67" s="12"/>
      <c r="M67" s="1"/>
      <c r="N67" s="1"/>
      <c r="O67" s="2"/>
      <c r="P67" s="2"/>
      <c r="Q67" s="2"/>
    </row>
    <row r="68" spans="2:17" ht="15">
      <c r="B68" s="64"/>
      <c r="C68" s="98"/>
      <c r="D68" s="98"/>
      <c r="E68" s="43"/>
      <c r="F68" s="43"/>
      <c r="G68" s="103"/>
      <c r="H68" s="104"/>
      <c r="I68" s="66"/>
      <c r="J68" s="67"/>
      <c r="K68" s="53"/>
      <c r="L68" s="43"/>
      <c r="M68" s="2"/>
      <c r="N68" s="2"/>
      <c r="O68" s="2"/>
      <c r="P68" s="2"/>
      <c r="Q68" s="2"/>
    </row>
    <row r="69" spans="2:17" ht="15">
      <c r="B69" s="15"/>
      <c r="C69" s="15"/>
      <c r="D69" s="12"/>
      <c r="E69" s="12"/>
      <c r="F69" s="12"/>
      <c r="G69" s="16"/>
      <c r="H69" s="16"/>
      <c r="I69" s="16"/>
      <c r="J69" s="16"/>
      <c r="K69" s="22"/>
      <c r="L69" s="12"/>
      <c r="M69" s="1"/>
      <c r="N69" s="1"/>
      <c r="O69" s="2"/>
      <c r="P69" s="2"/>
      <c r="Q69" s="2"/>
    </row>
    <row r="70" spans="2:17" ht="15">
      <c r="B70" s="15"/>
      <c r="C70" s="15"/>
      <c r="D70" s="12"/>
      <c r="E70" s="12"/>
      <c r="F70" s="12"/>
      <c r="G70" s="16"/>
      <c r="H70" s="15"/>
      <c r="I70" s="16"/>
      <c r="J70" s="15"/>
      <c r="K70" s="22"/>
      <c r="L70" s="1"/>
      <c r="M70" s="1"/>
      <c r="N70" s="1"/>
      <c r="O70" s="2"/>
      <c r="P70" s="2"/>
      <c r="Q70" s="2"/>
    </row>
    <row r="71" spans="2:17" ht="15">
      <c r="B71" s="15"/>
      <c r="C71" s="15"/>
      <c r="D71" s="12"/>
      <c r="E71" s="12"/>
      <c r="F71" s="12"/>
      <c r="G71" s="16"/>
      <c r="H71" s="15"/>
      <c r="I71" s="16"/>
      <c r="J71" s="15"/>
      <c r="K71" s="22"/>
      <c r="L71" s="1"/>
      <c r="M71" s="1"/>
      <c r="N71" s="1"/>
      <c r="O71" s="2"/>
      <c r="P71" s="2"/>
      <c r="Q71" s="2"/>
    </row>
    <row r="72" spans="2:17" ht="15">
      <c r="B72" s="15"/>
      <c r="C72" s="15"/>
      <c r="D72" s="12"/>
      <c r="E72" s="12"/>
      <c r="F72" s="12"/>
      <c r="G72" s="16"/>
      <c r="H72" s="15"/>
      <c r="I72" s="16"/>
      <c r="J72" s="15"/>
      <c r="K72" s="22"/>
      <c r="L72" s="1"/>
      <c r="M72" s="1"/>
      <c r="N72" s="1"/>
      <c r="O72" s="2"/>
      <c r="P72" s="2"/>
      <c r="Q72" s="2"/>
    </row>
    <row r="73" spans="2:17" ht="15">
      <c r="B73" s="2"/>
      <c r="C73" s="1" t="s">
        <v>17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ht="12.75">
      <c r="B74" s="2"/>
      <c r="C74" s="2"/>
      <c r="D74" s="2"/>
      <c r="E74" s="2"/>
      <c r="F74" s="2"/>
      <c r="G74" s="2"/>
      <c r="H74" s="2" t="s">
        <v>27</v>
      </c>
      <c r="I74" s="2"/>
      <c r="J74" s="2"/>
      <c r="K74" s="2"/>
      <c r="L74" s="2"/>
      <c r="M74" s="2"/>
      <c r="N74" s="2"/>
      <c r="O74" s="2"/>
      <c r="P74" s="2"/>
      <c r="Q74" s="2"/>
    </row>
    <row r="75" spans="2:17" ht="15">
      <c r="B75" s="2"/>
      <c r="C75" s="1" t="s">
        <v>26</v>
      </c>
      <c r="D75" s="2"/>
      <c r="E75" s="2"/>
      <c r="F75" s="2"/>
      <c r="G75" s="2"/>
      <c r="H75" s="2" t="s">
        <v>24</v>
      </c>
      <c r="I75" s="2"/>
      <c r="J75" s="2"/>
      <c r="K75" s="2"/>
      <c r="L75" s="2"/>
      <c r="M75" s="2"/>
      <c r="N75" s="2"/>
      <c r="O75" s="2"/>
      <c r="P75" s="2"/>
      <c r="Q75" s="2"/>
    </row>
    <row r="76" spans="2:17" ht="12.75">
      <c r="B76" s="2"/>
      <c r="C76" s="2"/>
      <c r="D76" s="2"/>
      <c r="E76" s="2"/>
      <c r="F76" s="2"/>
      <c r="G76" s="2"/>
      <c r="H76" s="91" t="s">
        <v>18</v>
      </c>
      <c r="I76" s="91"/>
      <c r="J76" s="2"/>
      <c r="K76" s="2"/>
      <c r="L76" s="2"/>
      <c r="M76" s="2"/>
      <c r="N76" s="2"/>
      <c r="O76" s="2"/>
      <c r="P76" s="2"/>
      <c r="Q76" s="2"/>
    </row>
  </sheetData>
  <sheetProtection/>
  <mergeCells count="69">
    <mergeCell ref="N19:N22"/>
    <mergeCell ref="B20:C21"/>
    <mergeCell ref="K20:K22"/>
    <mergeCell ref="O19:O22"/>
    <mergeCell ref="G57:I57"/>
    <mergeCell ref="B18:M18"/>
    <mergeCell ref="D19:D22"/>
    <mergeCell ref="E19:E22"/>
    <mergeCell ref="F19:I19"/>
    <mergeCell ref="J19:M19"/>
    <mergeCell ref="B8:N8"/>
    <mergeCell ref="B9:N9"/>
    <mergeCell ref="B10:N10"/>
    <mergeCell ref="B11:N11"/>
    <mergeCell ref="B15:J15"/>
    <mergeCell ref="K15:M15"/>
    <mergeCell ref="L20:L22"/>
    <mergeCell ref="B23:C23"/>
    <mergeCell ref="B38:C38"/>
    <mergeCell ref="F39:G39"/>
    <mergeCell ref="F40:G40"/>
    <mergeCell ref="F41:G41"/>
    <mergeCell ref="J24:L24"/>
    <mergeCell ref="B34:N34"/>
    <mergeCell ref="F37:G37"/>
    <mergeCell ref="B29:N29"/>
    <mergeCell ref="F43:G43"/>
    <mergeCell ref="B46:C46"/>
    <mergeCell ref="D48:F48"/>
    <mergeCell ref="B55:K55"/>
    <mergeCell ref="B58:D58"/>
    <mergeCell ref="E58:F58"/>
    <mergeCell ref="G58:I58"/>
    <mergeCell ref="C59:D59"/>
    <mergeCell ref="E59:F59"/>
    <mergeCell ref="G59:I59"/>
    <mergeCell ref="B57:D57"/>
    <mergeCell ref="E57:F57"/>
    <mergeCell ref="C60:D60"/>
    <mergeCell ref="E60:F60"/>
    <mergeCell ref="G60:I60"/>
    <mergeCell ref="C61:D61"/>
    <mergeCell ref="E61:F61"/>
    <mergeCell ref="G61:I61"/>
    <mergeCell ref="C62:D62"/>
    <mergeCell ref="E62:F62"/>
    <mergeCell ref="G62:I62"/>
    <mergeCell ref="C63:D63"/>
    <mergeCell ref="E63:F63"/>
    <mergeCell ref="G63:I63"/>
    <mergeCell ref="C64:D64"/>
    <mergeCell ref="E64:F64"/>
    <mergeCell ref="G64:I64"/>
    <mergeCell ref="M64:Q64"/>
    <mergeCell ref="C65:D65"/>
    <mergeCell ref="E65:F65"/>
    <mergeCell ref="G65:I65"/>
    <mergeCell ref="C68:D68"/>
    <mergeCell ref="G68:H68"/>
    <mergeCell ref="N3:O3"/>
    <mergeCell ref="N4:O4"/>
    <mergeCell ref="N5:O5"/>
    <mergeCell ref="H76:I76"/>
    <mergeCell ref="C66:D66"/>
    <mergeCell ref="E66:F66"/>
    <mergeCell ref="G66:I66"/>
    <mergeCell ref="C67:D67"/>
    <mergeCell ref="E67:F67"/>
    <mergeCell ref="G67:H6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5"/>
  <sheetViews>
    <sheetView tabSelected="1" zoomScalePageLayoutView="0" workbookViewId="0" topLeftCell="A16">
      <selection activeCell="J62" sqref="J62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34.421875" style="0" customWidth="1"/>
    <col min="4" max="4" width="13.28125" style="0" customWidth="1"/>
    <col min="5" max="5" width="13.00390625" style="0" customWidth="1"/>
    <col min="6" max="6" width="12.00390625" style="0" customWidth="1"/>
    <col min="8" max="8" width="10.28125" style="0" customWidth="1"/>
    <col min="9" max="9" width="14.57421875" style="0" customWidth="1"/>
    <col min="10" max="10" width="11.7109375" style="0" customWidth="1"/>
    <col min="12" max="12" width="12.421875" style="0" customWidth="1"/>
    <col min="14" max="14" width="17.8515625" style="0" customWidth="1"/>
    <col min="15" max="15" width="16.57421875" style="0" customWidth="1"/>
  </cols>
  <sheetData>
    <row r="2" spans="14:15" ht="12.75">
      <c r="N2" s="89" t="s">
        <v>65</v>
      </c>
      <c r="O2" s="89"/>
    </row>
    <row r="3" spans="14:15" ht="12.75">
      <c r="N3" s="90" t="s">
        <v>66</v>
      </c>
      <c r="O3" s="90"/>
    </row>
    <row r="4" spans="14:15" ht="12.75">
      <c r="N4" s="90" t="s">
        <v>67</v>
      </c>
      <c r="O4" s="90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2.5">
      <c r="A7" s="2"/>
      <c r="B7" s="153" t="s">
        <v>37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1:14" ht="22.5">
      <c r="A8" s="2"/>
      <c r="B8" s="153" t="s">
        <v>38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</row>
    <row r="9" spans="1:14" ht="12.75">
      <c r="A9" s="2"/>
      <c r="B9" s="154" t="s">
        <v>39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</row>
    <row r="10" spans="1:14" ht="15.75">
      <c r="A10" s="2"/>
      <c r="B10" s="155" t="s">
        <v>40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4" spans="2:15" ht="14.25">
      <c r="B14" s="151" t="s">
        <v>30</v>
      </c>
      <c r="C14" s="151"/>
      <c r="D14" s="151"/>
      <c r="E14" s="151"/>
      <c r="F14" s="151"/>
      <c r="G14" s="151"/>
      <c r="H14" s="151"/>
      <c r="I14" s="151"/>
      <c r="J14" s="151"/>
      <c r="K14" s="151" t="s">
        <v>69</v>
      </c>
      <c r="L14" s="151"/>
      <c r="M14" s="151"/>
      <c r="N14" s="26"/>
      <c r="O14" s="26"/>
    </row>
    <row r="15" spans="2:13" ht="1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2:17" ht="12.7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3"/>
      <c r="O16" s="23"/>
      <c r="P16" s="2"/>
      <c r="Q16" s="2"/>
    </row>
    <row r="17" spans="2:17" ht="30" customHeight="1">
      <c r="B17" s="165" t="s">
        <v>34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"/>
      <c r="O17" s="2"/>
      <c r="P17" s="2"/>
      <c r="Q17" s="2"/>
    </row>
    <row r="18" spans="2:17" ht="15">
      <c r="B18" s="3"/>
      <c r="C18" s="4"/>
      <c r="D18" s="166" t="s">
        <v>23</v>
      </c>
      <c r="E18" s="169" t="s">
        <v>42</v>
      </c>
      <c r="F18" s="156" t="s">
        <v>7</v>
      </c>
      <c r="G18" s="157"/>
      <c r="H18" s="157"/>
      <c r="I18" s="158"/>
      <c r="J18" s="156" t="s">
        <v>8</v>
      </c>
      <c r="K18" s="157"/>
      <c r="L18" s="157"/>
      <c r="M18" s="158"/>
      <c r="N18" s="159" t="s">
        <v>48</v>
      </c>
      <c r="O18" s="162" t="s">
        <v>64</v>
      </c>
      <c r="P18" s="2"/>
      <c r="Q18" s="2"/>
    </row>
    <row r="19" spans="2:17" ht="12.75">
      <c r="B19" s="138" t="s">
        <v>6</v>
      </c>
      <c r="C19" s="139"/>
      <c r="D19" s="167"/>
      <c r="E19" s="170"/>
      <c r="F19" s="5" t="s">
        <v>0</v>
      </c>
      <c r="G19" s="5" t="s">
        <v>2</v>
      </c>
      <c r="H19" s="5"/>
      <c r="I19" s="5"/>
      <c r="J19" s="5" t="s">
        <v>0</v>
      </c>
      <c r="K19" s="140" t="s">
        <v>47</v>
      </c>
      <c r="L19" s="143" t="s">
        <v>4</v>
      </c>
      <c r="M19" s="5"/>
      <c r="N19" s="160"/>
      <c r="O19" s="163"/>
      <c r="P19" s="2"/>
      <c r="Q19" s="2"/>
    </row>
    <row r="20" spans="2:17" ht="12.75">
      <c r="B20" s="138"/>
      <c r="C20" s="139"/>
      <c r="D20" s="167"/>
      <c r="E20" s="170"/>
      <c r="F20" s="6" t="s">
        <v>21</v>
      </c>
      <c r="G20" s="6" t="s">
        <v>3</v>
      </c>
      <c r="H20" s="6" t="s">
        <v>4</v>
      </c>
      <c r="I20" s="6" t="s">
        <v>5</v>
      </c>
      <c r="J20" s="6" t="s">
        <v>21</v>
      </c>
      <c r="K20" s="141"/>
      <c r="L20" s="144"/>
      <c r="M20" s="6" t="s">
        <v>5</v>
      </c>
      <c r="N20" s="160"/>
      <c r="O20" s="163"/>
      <c r="P20" s="2"/>
      <c r="Q20" s="2"/>
    </row>
    <row r="21" spans="2:17" ht="15.75" customHeight="1">
      <c r="B21" s="7"/>
      <c r="C21" s="8"/>
      <c r="D21" s="168"/>
      <c r="E21" s="171"/>
      <c r="F21" s="9" t="s">
        <v>1</v>
      </c>
      <c r="G21" s="9"/>
      <c r="H21" s="9"/>
      <c r="I21" s="9"/>
      <c r="J21" s="9" t="s">
        <v>1</v>
      </c>
      <c r="K21" s="142"/>
      <c r="L21" s="145"/>
      <c r="M21" s="9"/>
      <c r="N21" s="161"/>
      <c r="O21" s="164"/>
      <c r="P21" s="2"/>
      <c r="Q21" s="2"/>
    </row>
    <row r="22" spans="2:17" ht="15">
      <c r="B22" s="146" t="s">
        <v>9</v>
      </c>
      <c r="C22" s="147"/>
      <c r="D22" s="35">
        <f>SUM(D24:D27)</f>
        <v>12.15</v>
      </c>
      <c r="E22" s="51">
        <f>SUM(E24:E27)</f>
        <v>1</v>
      </c>
      <c r="F22" s="87">
        <v>19229.44</v>
      </c>
      <c r="G22" s="31"/>
      <c r="H22" s="31"/>
      <c r="I22" s="37">
        <f>F22+F29</f>
        <v>20731.739999999998</v>
      </c>
      <c r="J22" s="86">
        <v>15828.07</v>
      </c>
      <c r="K22" s="52"/>
      <c r="L22" s="52"/>
      <c r="M22" s="37">
        <f>J22+J29</f>
        <v>17033.36</v>
      </c>
      <c r="N22" s="29">
        <f>M22-I22</f>
        <v>-3698.3799999999974</v>
      </c>
      <c r="O22" s="29">
        <f>N22+нояб!O23</f>
        <v>-28969.85</v>
      </c>
      <c r="P22" s="2"/>
      <c r="Q22" s="2"/>
    </row>
    <row r="23" spans="3:17" ht="26.25" customHeight="1">
      <c r="C23" s="84">
        <f>D22+D29</f>
        <v>13.15</v>
      </c>
      <c r="D23" s="83"/>
      <c r="E23" s="83"/>
      <c r="F23" s="83"/>
      <c r="G23" s="83"/>
      <c r="H23" s="83"/>
      <c r="I23" s="83"/>
      <c r="J23" s="148" t="s">
        <v>19</v>
      </c>
      <c r="K23" s="149"/>
      <c r="L23" s="150"/>
      <c r="M23" s="38">
        <f>J22*100/F22</f>
        <v>82.31165338148173</v>
      </c>
      <c r="N23" s="29"/>
      <c r="O23" s="29"/>
      <c r="P23" s="2"/>
      <c r="Q23" s="2"/>
    </row>
    <row r="24" spans="2:17" ht="21.75" customHeight="1">
      <c r="B24" s="48">
        <v>1</v>
      </c>
      <c r="C24" s="49" t="s">
        <v>68</v>
      </c>
      <c r="D24" s="46">
        <v>2.3</v>
      </c>
      <c r="E24" s="50">
        <f>D24/D22</f>
        <v>0.18930041152263372</v>
      </c>
      <c r="F24" s="27">
        <f>E24*F22</f>
        <v>3640.1409053497932</v>
      </c>
      <c r="G24" s="24"/>
      <c r="H24" s="24"/>
      <c r="I24" s="24"/>
      <c r="J24" s="27">
        <f>E24*J22</f>
        <v>2996.260164609053</v>
      </c>
      <c r="K24" s="24"/>
      <c r="L24" s="18"/>
      <c r="M24" s="18"/>
      <c r="N24" s="29">
        <f>J24-F24</f>
        <v>-643.8807407407403</v>
      </c>
      <c r="O24" s="29">
        <f>N24+нояб!O25</f>
        <v>-5089.163621399175</v>
      </c>
      <c r="P24" s="2"/>
      <c r="Q24" s="2"/>
    </row>
    <row r="25" spans="2:17" ht="21" customHeight="1">
      <c r="B25" s="48">
        <v>2</v>
      </c>
      <c r="C25" s="49" t="s">
        <v>46</v>
      </c>
      <c r="D25" s="46">
        <v>4.05</v>
      </c>
      <c r="E25" s="50">
        <f>D25/D22</f>
        <v>0.3333333333333333</v>
      </c>
      <c r="F25" s="27">
        <f>E25*F22</f>
        <v>6409.813333333333</v>
      </c>
      <c r="G25" s="24"/>
      <c r="H25" s="24"/>
      <c r="I25" s="24"/>
      <c r="J25" s="27">
        <f>E25*J22</f>
        <v>5276.023333333333</v>
      </c>
      <c r="K25" s="24"/>
      <c r="L25" s="18"/>
      <c r="M25" s="18"/>
      <c r="N25" s="29">
        <f>J25-F25</f>
        <v>-1133.79</v>
      </c>
      <c r="O25" s="29">
        <f>N25+нояб!O26</f>
        <v>-8961.353333333333</v>
      </c>
      <c r="P25" s="2"/>
      <c r="Q25" s="2"/>
    </row>
    <row r="26" spans="2:17" ht="15.75" customHeight="1">
      <c r="B26" s="48">
        <v>3</v>
      </c>
      <c r="C26" s="49" t="s">
        <v>45</v>
      </c>
      <c r="D26" s="85">
        <v>4</v>
      </c>
      <c r="E26" s="50">
        <f>D26/D22</f>
        <v>0.3292181069958848</v>
      </c>
      <c r="F26" s="27">
        <f>E26*F22</f>
        <v>6330.679835390946</v>
      </c>
      <c r="G26" s="24"/>
      <c r="H26" s="24"/>
      <c r="I26" s="24"/>
      <c r="J26" s="27">
        <f>E26*J22</f>
        <v>5210.887242798354</v>
      </c>
      <c r="K26" s="24"/>
      <c r="L26" s="18"/>
      <c r="M26" s="18"/>
      <c r="N26" s="29">
        <f>J26-F26</f>
        <v>-1119.792592592592</v>
      </c>
      <c r="O26" s="29">
        <f>N26+нояб!O27</f>
        <v>-8850.719341563785</v>
      </c>
      <c r="P26" s="2"/>
      <c r="Q26" s="2"/>
    </row>
    <row r="27" spans="2:17" ht="18" customHeight="1">
      <c r="B27" s="48">
        <v>4</v>
      </c>
      <c r="C27" s="49" t="s">
        <v>44</v>
      </c>
      <c r="D27" s="46">
        <v>1.8</v>
      </c>
      <c r="E27" s="50">
        <f>D27/D22</f>
        <v>0.14814814814814814</v>
      </c>
      <c r="F27" s="27">
        <f>E27*F22</f>
        <v>2848.8059259259257</v>
      </c>
      <c r="G27" s="24"/>
      <c r="H27" s="24"/>
      <c r="I27" s="24"/>
      <c r="J27" s="27">
        <f>E27*J22</f>
        <v>2344.899259259259</v>
      </c>
      <c r="K27" s="24"/>
      <c r="L27" s="18"/>
      <c r="M27" s="18"/>
      <c r="N27" s="29">
        <f>J27-F27</f>
        <v>-503.90666666666675</v>
      </c>
      <c r="O27" s="29">
        <f>N27+нояб!O28</f>
        <v>-3982.8237037037034</v>
      </c>
      <c r="P27" s="2"/>
      <c r="Q27" s="2"/>
    </row>
    <row r="28" spans="2:17" ht="18" customHeight="1">
      <c r="B28" s="180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7"/>
      <c r="P28" s="2"/>
      <c r="Q28" s="2"/>
    </row>
    <row r="29" spans="2:17" ht="15.75" customHeight="1">
      <c r="B29" s="48">
        <v>5</v>
      </c>
      <c r="C29" s="49" t="s">
        <v>43</v>
      </c>
      <c r="D29" s="28">
        <v>1</v>
      </c>
      <c r="E29" s="50"/>
      <c r="F29" s="77">
        <v>1502.3</v>
      </c>
      <c r="G29" s="24"/>
      <c r="H29" s="24"/>
      <c r="I29" s="24"/>
      <c r="J29" s="77">
        <v>1205.29</v>
      </c>
      <c r="K29" s="24"/>
      <c r="L29" s="18"/>
      <c r="M29" s="18"/>
      <c r="N29" s="29">
        <f>J29-F29</f>
        <v>-297.01</v>
      </c>
      <c r="O29" s="29">
        <f>N29+нояб!O30</f>
        <v>-2085.79</v>
      </c>
      <c r="P29" s="2"/>
      <c r="Q29" s="2"/>
    </row>
    <row r="30" spans="2:17" ht="15">
      <c r="B30" s="1"/>
      <c r="C30" s="1"/>
      <c r="D30" s="1"/>
      <c r="E30" s="1"/>
      <c r="F30" s="10"/>
      <c r="G30" s="10"/>
      <c r="H30" s="10"/>
      <c r="I30" s="10"/>
      <c r="J30" s="10"/>
      <c r="K30" s="10"/>
      <c r="L30" s="1"/>
      <c r="M30" s="1"/>
      <c r="N30" s="1"/>
      <c r="O30" s="2"/>
      <c r="P30" s="2"/>
      <c r="Q30" s="2"/>
    </row>
    <row r="31" spans="2:17" ht="15">
      <c r="B31" s="1"/>
      <c r="C31" s="1"/>
      <c r="D31" s="1"/>
      <c r="E31" s="1"/>
      <c r="F31" s="10"/>
      <c r="G31" s="10"/>
      <c r="H31" s="10"/>
      <c r="I31" s="10"/>
      <c r="J31" s="10"/>
      <c r="K31" s="10"/>
      <c r="L31" s="1"/>
      <c r="M31" s="1"/>
      <c r="N31" s="1"/>
      <c r="O31" s="2"/>
      <c r="P31" s="2"/>
      <c r="Q31" s="2"/>
    </row>
    <row r="32" spans="2:17" ht="15">
      <c r="B32" s="1"/>
      <c r="C32" s="1"/>
      <c r="D32" s="1"/>
      <c r="E32" s="1"/>
      <c r="F32" s="10"/>
      <c r="G32" s="10"/>
      <c r="H32" s="10"/>
      <c r="I32" s="10"/>
      <c r="J32" s="10"/>
      <c r="K32" s="10"/>
      <c r="L32" s="1"/>
      <c r="M32" s="1"/>
      <c r="N32" s="1"/>
      <c r="O32" s="2"/>
      <c r="P32" s="2"/>
      <c r="Q32" s="2"/>
    </row>
    <row r="33" spans="2:17" ht="14.25">
      <c r="B33" s="151" t="s">
        <v>35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2"/>
      <c r="P33" s="2"/>
      <c r="Q33" s="2"/>
    </row>
    <row r="34" spans="2:17" ht="14.2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2"/>
      <c r="P34" s="2"/>
      <c r="Q34" s="2"/>
    </row>
    <row r="35" spans="2:17" ht="25.5">
      <c r="B35" s="55" t="s">
        <v>41</v>
      </c>
      <c r="C35" s="54" t="s">
        <v>10</v>
      </c>
      <c r="D35" s="45" t="s">
        <v>22</v>
      </c>
      <c r="E35" s="45" t="s">
        <v>11</v>
      </c>
      <c r="F35" s="15"/>
      <c r="G35" s="53"/>
      <c r="H35" s="11"/>
      <c r="I35" s="1"/>
      <c r="J35" s="1"/>
      <c r="K35" s="1"/>
      <c r="L35" s="1"/>
      <c r="M35" s="1"/>
      <c r="N35" s="1"/>
      <c r="O35" s="2"/>
      <c r="P35" s="2"/>
      <c r="Q35" s="2"/>
    </row>
    <row r="36" spans="2:17" ht="15">
      <c r="B36" s="44">
        <v>1</v>
      </c>
      <c r="C36" s="56">
        <v>2</v>
      </c>
      <c r="D36" s="45">
        <v>3</v>
      </c>
      <c r="E36" s="45">
        <v>4</v>
      </c>
      <c r="F36" s="98"/>
      <c r="G36" s="98"/>
      <c r="H36" s="11"/>
      <c r="I36" s="1"/>
      <c r="J36" s="1"/>
      <c r="K36" s="1"/>
      <c r="L36" s="1"/>
      <c r="M36" s="1"/>
      <c r="N36" s="1"/>
      <c r="O36" s="2"/>
      <c r="P36" s="2"/>
      <c r="Q36" s="2"/>
    </row>
    <row r="37" spans="2:17" ht="15">
      <c r="B37" s="130" t="s">
        <v>9</v>
      </c>
      <c r="C37" s="131"/>
      <c r="D37" s="78">
        <f>D45+D49</f>
        <v>9586.73</v>
      </c>
      <c r="E37" s="45"/>
      <c r="F37" s="15"/>
      <c r="G37" s="15"/>
      <c r="H37" s="11"/>
      <c r="I37" s="1"/>
      <c r="J37" s="1"/>
      <c r="K37" s="1"/>
      <c r="L37" s="1"/>
      <c r="M37" s="1"/>
      <c r="N37" s="1"/>
      <c r="O37" s="2"/>
      <c r="P37" s="2"/>
      <c r="Q37" s="2"/>
    </row>
    <row r="38" spans="2:17" ht="15">
      <c r="B38" s="48">
        <v>1</v>
      </c>
      <c r="C38" s="42" t="s">
        <v>49</v>
      </c>
      <c r="D38" s="80"/>
      <c r="E38" s="31"/>
      <c r="F38" s="132"/>
      <c r="G38" s="132"/>
      <c r="H38" s="12"/>
      <c r="I38" s="1"/>
      <c r="J38" s="1"/>
      <c r="K38" s="1"/>
      <c r="L38" s="1"/>
      <c r="M38" s="1"/>
      <c r="N38" s="1"/>
      <c r="O38" s="2"/>
      <c r="P38" s="2"/>
      <c r="Q38" s="2"/>
    </row>
    <row r="39" spans="2:17" ht="15">
      <c r="B39" s="48">
        <v>2</v>
      </c>
      <c r="C39" s="42" t="s">
        <v>50</v>
      </c>
      <c r="D39" s="81"/>
      <c r="E39" s="59"/>
      <c r="F39" s="152"/>
      <c r="G39" s="152"/>
      <c r="H39" s="12"/>
      <c r="I39" s="1"/>
      <c r="J39" s="1"/>
      <c r="K39" s="1"/>
      <c r="L39" s="1"/>
      <c r="M39" s="1"/>
      <c r="N39" s="1"/>
      <c r="O39" s="2"/>
      <c r="P39" s="2"/>
      <c r="Q39" s="2"/>
    </row>
    <row r="40" spans="2:17" ht="15">
      <c r="B40" s="48">
        <v>3</v>
      </c>
      <c r="C40" s="42" t="s">
        <v>51</v>
      </c>
      <c r="D40" s="80">
        <v>1738.85</v>
      </c>
      <c r="E40" s="31"/>
      <c r="F40" s="152"/>
      <c r="G40" s="152"/>
      <c r="H40" s="12"/>
      <c r="I40" s="1"/>
      <c r="J40" s="1"/>
      <c r="K40" s="1"/>
      <c r="L40" s="1"/>
      <c r="M40" s="1"/>
      <c r="N40" s="1"/>
      <c r="O40" s="2"/>
      <c r="P40" s="2"/>
      <c r="Q40" s="2"/>
    </row>
    <row r="41" spans="2:17" ht="15">
      <c r="B41" s="48">
        <v>4</v>
      </c>
      <c r="C41" s="42" t="s">
        <v>55</v>
      </c>
      <c r="D41" s="88">
        <v>2769.84</v>
      </c>
      <c r="E41" s="31"/>
      <c r="F41" s="14"/>
      <c r="G41" s="14"/>
      <c r="H41" s="12"/>
      <c r="I41" s="1"/>
      <c r="J41" s="1"/>
      <c r="K41" s="1"/>
      <c r="L41" s="1"/>
      <c r="M41" s="1"/>
      <c r="N41" s="1"/>
      <c r="O41" s="2"/>
      <c r="P41" s="2"/>
      <c r="Q41" s="2"/>
    </row>
    <row r="42" spans="2:17" ht="15">
      <c r="B42" s="48">
        <v>5</v>
      </c>
      <c r="C42" s="42" t="s">
        <v>52</v>
      </c>
      <c r="D42" s="88">
        <v>3539.24</v>
      </c>
      <c r="E42" s="33"/>
      <c r="F42" s="152"/>
      <c r="G42" s="152"/>
      <c r="H42" s="12"/>
      <c r="I42" s="1"/>
      <c r="J42" s="1"/>
      <c r="K42" s="1"/>
      <c r="L42" s="1"/>
      <c r="M42" s="1"/>
      <c r="N42" s="1"/>
      <c r="O42" s="2"/>
      <c r="P42" s="2"/>
      <c r="Q42" s="2"/>
    </row>
    <row r="43" spans="2:17" ht="15">
      <c r="B43" s="48">
        <v>6</v>
      </c>
      <c r="C43" s="42" t="s">
        <v>53</v>
      </c>
      <c r="D43" s="88">
        <v>1538.8</v>
      </c>
      <c r="E43" s="33"/>
      <c r="F43" s="14"/>
      <c r="G43" s="14"/>
      <c r="H43" s="12"/>
      <c r="I43" s="1"/>
      <c r="J43" s="1"/>
      <c r="K43" s="1"/>
      <c r="L43" s="1"/>
      <c r="M43" s="1"/>
      <c r="N43" s="1"/>
      <c r="O43" s="2"/>
      <c r="P43" s="2"/>
      <c r="Q43" s="2"/>
    </row>
    <row r="44" spans="2:17" ht="15">
      <c r="B44" s="48">
        <v>7</v>
      </c>
      <c r="C44" s="42" t="s">
        <v>54</v>
      </c>
      <c r="D44" s="82"/>
      <c r="E44" s="33"/>
      <c r="F44" s="14"/>
      <c r="G44" s="14"/>
      <c r="H44" s="12"/>
      <c r="I44" s="1"/>
      <c r="J44" s="1"/>
      <c r="K44" s="1"/>
      <c r="L44" s="1"/>
      <c r="M44" s="1"/>
      <c r="N44" s="1"/>
      <c r="O44" s="2"/>
      <c r="P44" s="2"/>
      <c r="Q44" s="2"/>
    </row>
    <row r="45" spans="2:17" ht="15">
      <c r="B45" s="179" t="s">
        <v>12</v>
      </c>
      <c r="C45" s="179"/>
      <c r="D45" s="79">
        <f>SUM(D38:D44)</f>
        <v>9586.73</v>
      </c>
      <c r="E45" s="34"/>
      <c r="F45" s="14"/>
      <c r="G45" s="14"/>
      <c r="H45" s="12"/>
      <c r="I45" s="1"/>
      <c r="J45" s="1"/>
      <c r="K45" s="1"/>
      <c r="L45" s="1"/>
      <c r="M45" s="1"/>
      <c r="N45" s="1"/>
      <c r="O45" s="2"/>
      <c r="P45" s="2"/>
      <c r="Q45" s="2"/>
    </row>
    <row r="46" spans="2:17" ht="15">
      <c r="B46" s="57"/>
      <c r="C46" s="57"/>
      <c r="D46" s="58"/>
      <c r="E46" s="58"/>
      <c r="F46" s="14"/>
      <c r="G46" s="14"/>
      <c r="H46" s="12"/>
      <c r="I46" s="1"/>
      <c r="J46" s="1"/>
      <c r="K46" s="1"/>
      <c r="L46" s="1"/>
      <c r="M46" s="1"/>
      <c r="N46" s="1"/>
      <c r="O46" s="2"/>
      <c r="P46" s="2"/>
      <c r="Q46" s="2"/>
    </row>
    <row r="47" spans="2:17" ht="15">
      <c r="B47" s="21" t="s">
        <v>20</v>
      </c>
      <c r="C47" s="19"/>
      <c r="D47" s="103"/>
      <c r="E47" s="103"/>
      <c r="F47" s="103"/>
      <c r="G47" s="14"/>
      <c r="H47" s="14"/>
      <c r="I47" s="14"/>
      <c r="J47" s="14"/>
      <c r="K47" s="14"/>
      <c r="L47" s="14"/>
      <c r="M47" s="1"/>
      <c r="N47" s="1"/>
      <c r="O47" s="2"/>
      <c r="P47" s="2"/>
      <c r="Q47" s="2"/>
    </row>
    <row r="48" spans="2:17" ht="15">
      <c r="B48" s="21"/>
      <c r="C48" s="19"/>
      <c r="D48" s="40"/>
      <c r="E48" s="40"/>
      <c r="F48" s="40"/>
      <c r="G48" s="14"/>
      <c r="H48" s="14"/>
      <c r="I48" s="14"/>
      <c r="J48" s="14"/>
      <c r="K48" s="14"/>
      <c r="L48" s="14"/>
      <c r="M48" s="1"/>
      <c r="N48" s="1"/>
      <c r="O48" s="2"/>
      <c r="P48" s="2"/>
      <c r="Q48" s="2"/>
    </row>
    <row r="49" spans="2:17" ht="15">
      <c r="B49" s="61">
        <v>8</v>
      </c>
      <c r="C49" s="60" t="s">
        <v>20</v>
      </c>
      <c r="D49" s="61"/>
      <c r="E49" s="61"/>
      <c r="F49" s="40"/>
      <c r="G49" s="14"/>
      <c r="H49" s="14"/>
      <c r="I49" s="14"/>
      <c r="J49" s="14"/>
      <c r="K49" s="14"/>
      <c r="L49" s="14"/>
      <c r="M49" s="1"/>
      <c r="N49" s="1"/>
      <c r="O49" s="2"/>
      <c r="P49" s="2"/>
      <c r="Q49" s="2"/>
    </row>
    <row r="50" spans="2:17" ht="15">
      <c r="B50" s="21"/>
      <c r="C50" s="19"/>
      <c r="D50" s="40"/>
      <c r="E50" s="40"/>
      <c r="F50" s="40"/>
      <c r="G50" s="14"/>
      <c r="H50" s="14"/>
      <c r="I50" s="14"/>
      <c r="J50" s="14"/>
      <c r="K50" s="14"/>
      <c r="L50" s="14"/>
      <c r="M50" s="1"/>
      <c r="N50" s="1"/>
      <c r="O50" s="2"/>
      <c r="P50" s="2"/>
      <c r="Q50" s="2"/>
    </row>
    <row r="51" spans="2:17" ht="15">
      <c r="B51" s="13"/>
      <c r="C51" s="13"/>
      <c r="D51" s="13"/>
      <c r="E51" s="13"/>
      <c r="F51" s="13"/>
      <c r="G51" s="15"/>
      <c r="H51" s="16"/>
      <c r="I51" s="16"/>
      <c r="J51" s="20"/>
      <c r="K51" s="15"/>
      <c r="L51" s="15"/>
      <c r="M51" s="1"/>
      <c r="N51" s="1"/>
      <c r="O51" s="2"/>
      <c r="P51" s="2"/>
      <c r="Q51" s="2"/>
    </row>
    <row r="52" spans="2:17" ht="15">
      <c r="B52" s="13"/>
      <c r="C52" s="13"/>
      <c r="D52" s="13"/>
      <c r="E52" s="13"/>
      <c r="F52" s="13"/>
      <c r="G52" s="15"/>
      <c r="H52" s="16"/>
      <c r="I52" s="16"/>
      <c r="J52" s="17"/>
      <c r="K52" s="15"/>
      <c r="L52" s="15"/>
      <c r="M52" s="1"/>
      <c r="N52" s="1"/>
      <c r="O52" s="2"/>
      <c r="P52" s="2"/>
      <c r="Q52" s="2"/>
    </row>
    <row r="53" spans="2:17" ht="15">
      <c r="B53" s="13"/>
      <c r="C53" s="13"/>
      <c r="D53" s="13"/>
      <c r="E53" s="13"/>
      <c r="F53" s="13"/>
      <c r="G53" s="15"/>
      <c r="H53" s="16"/>
      <c r="I53" s="16"/>
      <c r="J53" s="17"/>
      <c r="K53" s="15"/>
      <c r="L53" s="15"/>
      <c r="M53" s="1"/>
      <c r="N53" s="1"/>
      <c r="O53" s="2"/>
      <c r="P53" s="2"/>
      <c r="Q53" s="2"/>
    </row>
    <row r="54" spans="2:17" ht="14.25">
      <c r="B54" s="133" t="s">
        <v>36</v>
      </c>
      <c r="C54" s="133"/>
      <c r="D54" s="133"/>
      <c r="E54" s="133"/>
      <c r="F54" s="133"/>
      <c r="G54" s="133"/>
      <c r="H54" s="133"/>
      <c r="I54" s="133"/>
      <c r="J54" s="133"/>
      <c r="K54" s="133"/>
      <c r="L54" s="62"/>
      <c r="M54" s="62"/>
      <c r="N54" s="62"/>
      <c r="O54" s="2"/>
      <c r="P54" s="2"/>
      <c r="Q54" s="2"/>
    </row>
    <row r="55" spans="2:17" ht="14.25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2"/>
      <c r="M55" s="62"/>
      <c r="N55" s="62"/>
      <c r="O55" s="2"/>
      <c r="P55" s="2"/>
      <c r="Q55" s="2"/>
    </row>
    <row r="56" spans="2:17" ht="15">
      <c r="B56" s="134" t="s">
        <v>13</v>
      </c>
      <c r="C56" s="135"/>
      <c r="D56" s="136"/>
      <c r="E56" s="137" t="s">
        <v>14</v>
      </c>
      <c r="F56" s="137"/>
      <c r="G56" s="134" t="s">
        <v>15</v>
      </c>
      <c r="H56" s="135"/>
      <c r="I56" s="136"/>
      <c r="J56" s="45" t="s">
        <v>16</v>
      </c>
      <c r="K56" s="53"/>
      <c r="L56" s="14"/>
      <c r="M56" s="1"/>
      <c r="N56" s="1"/>
      <c r="O56" s="2"/>
      <c r="P56" s="2"/>
      <c r="Q56" s="2"/>
    </row>
    <row r="57" spans="2:17" ht="15.75" thickBot="1">
      <c r="B57" s="120">
        <v>1</v>
      </c>
      <c r="C57" s="121"/>
      <c r="D57" s="122"/>
      <c r="E57" s="120">
        <v>2</v>
      </c>
      <c r="F57" s="122"/>
      <c r="G57" s="120">
        <v>3</v>
      </c>
      <c r="H57" s="121"/>
      <c r="I57" s="122"/>
      <c r="J57" s="68">
        <v>4</v>
      </c>
      <c r="K57" s="53"/>
      <c r="L57" s="14"/>
      <c r="M57" s="1"/>
      <c r="N57" s="1"/>
      <c r="O57" s="2"/>
      <c r="P57" s="2"/>
      <c r="Q57" s="2"/>
    </row>
    <row r="58" spans="2:17" ht="15">
      <c r="B58" s="69">
        <v>1</v>
      </c>
      <c r="C58" s="172" t="s">
        <v>28</v>
      </c>
      <c r="D58" s="173"/>
      <c r="E58" s="174">
        <f>нояб!E61</f>
        <v>14384.47</v>
      </c>
      <c r="F58" s="175"/>
      <c r="G58" s="176">
        <f>нояб!G61</f>
        <v>15695.76</v>
      </c>
      <c r="H58" s="177"/>
      <c r="I58" s="178"/>
      <c r="J58" s="70">
        <f>E58-G58</f>
        <v>-1311.2900000000009</v>
      </c>
      <c r="K58" s="53"/>
      <c r="L58" s="12"/>
      <c r="M58" s="1"/>
      <c r="N58" s="1"/>
      <c r="O58" s="2"/>
      <c r="P58" s="2"/>
      <c r="Q58" s="2"/>
    </row>
    <row r="59" spans="2:17" ht="15">
      <c r="B59" s="47">
        <v>2</v>
      </c>
      <c r="C59" s="123" t="s">
        <v>29</v>
      </c>
      <c r="D59" s="124"/>
      <c r="E59" s="125">
        <f>M22</f>
        <v>17033.36</v>
      </c>
      <c r="F59" s="126"/>
      <c r="G59" s="127">
        <f>D37</f>
        <v>9586.73</v>
      </c>
      <c r="H59" s="128"/>
      <c r="I59" s="129"/>
      <c r="J59" s="71">
        <f>E59-G59</f>
        <v>7446.630000000001</v>
      </c>
      <c r="K59" s="53"/>
      <c r="L59" s="22"/>
      <c r="M59" s="1"/>
      <c r="N59" s="1"/>
      <c r="O59" s="2"/>
      <c r="P59" s="2"/>
      <c r="Q59" s="2"/>
    </row>
    <row r="60" spans="2:17" ht="15.75" thickBot="1">
      <c r="B60" s="72">
        <v>3</v>
      </c>
      <c r="C60" s="108" t="s">
        <v>25</v>
      </c>
      <c r="D60" s="109"/>
      <c r="E60" s="110">
        <f>E58+E59</f>
        <v>31417.83</v>
      </c>
      <c r="F60" s="111"/>
      <c r="G60" s="112">
        <f>G58+G59</f>
        <v>25282.489999999998</v>
      </c>
      <c r="H60" s="113"/>
      <c r="I60" s="114"/>
      <c r="J60" s="73">
        <f>J58+J59</f>
        <v>6135.34</v>
      </c>
      <c r="K60" s="53"/>
      <c r="L60" s="12"/>
      <c r="M60" s="1"/>
      <c r="N60" s="1"/>
      <c r="O60" s="2"/>
      <c r="P60" s="2"/>
      <c r="Q60" s="2"/>
    </row>
    <row r="61" spans="2:17" ht="27.75" customHeight="1">
      <c r="B61" s="25" t="s">
        <v>56</v>
      </c>
      <c r="C61" s="115" t="s">
        <v>68</v>
      </c>
      <c r="D61" s="116"/>
      <c r="E61" s="93">
        <f>J24+нояб!E62</f>
        <v>5513.887489711933</v>
      </c>
      <c r="F61" s="94"/>
      <c r="G61" s="117">
        <f>D42+нояб!G62</f>
        <v>10617.72</v>
      </c>
      <c r="H61" s="118"/>
      <c r="I61" s="119"/>
      <c r="J61" s="76">
        <f>E61-G61</f>
        <v>-5103.832510288066</v>
      </c>
      <c r="K61" s="53"/>
      <c r="L61" s="12"/>
      <c r="M61" s="1"/>
      <c r="N61" s="1"/>
      <c r="O61" s="2"/>
      <c r="P61" s="2"/>
      <c r="Q61" s="2"/>
    </row>
    <row r="62" spans="2:17" ht="15">
      <c r="B62" s="48" t="s">
        <v>57</v>
      </c>
      <c r="C62" s="101" t="s">
        <v>46</v>
      </c>
      <c r="D62" s="102"/>
      <c r="E62" s="93">
        <f>J25+нояб!E63</f>
        <v>9709.236666666666</v>
      </c>
      <c r="F62" s="94"/>
      <c r="G62" s="105">
        <f>D38+D39+D40+D44+нояб!G63</f>
        <v>1738.85</v>
      </c>
      <c r="H62" s="106"/>
      <c r="I62" s="107"/>
      <c r="J62" s="76">
        <f>E62-G62</f>
        <v>7970.386666666665</v>
      </c>
      <c r="K62" s="53"/>
      <c r="L62" s="12"/>
      <c r="M62" s="1"/>
      <c r="N62" s="1"/>
      <c r="O62" s="2"/>
      <c r="P62" s="2"/>
      <c r="Q62" s="2"/>
    </row>
    <row r="63" spans="2:17" ht="15">
      <c r="B63" s="48" t="s">
        <v>58</v>
      </c>
      <c r="C63" s="101" t="s">
        <v>45</v>
      </c>
      <c r="D63" s="102"/>
      <c r="E63" s="93">
        <f>J26+нояб!E64</f>
        <v>9589.369547325103</v>
      </c>
      <c r="F63" s="94"/>
      <c r="G63" s="95">
        <f>D49+нояб!G64</f>
        <v>0</v>
      </c>
      <c r="H63" s="96"/>
      <c r="I63" s="97"/>
      <c r="J63" s="76">
        <f>E63-G63</f>
        <v>9589.369547325103</v>
      </c>
      <c r="K63" s="53"/>
      <c r="L63" s="12"/>
      <c r="M63" s="100"/>
      <c r="N63" s="100"/>
      <c r="O63" s="100"/>
      <c r="P63" s="100"/>
      <c r="Q63" s="100"/>
    </row>
    <row r="64" spans="2:17" ht="15">
      <c r="B64" s="48" t="s">
        <v>59</v>
      </c>
      <c r="C64" s="101" t="s">
        <v>44</v>
      </c>
      <c r="D64" s="102"/>
      <c r="E64" s="93">
        <f>J27+нояб!E65</f>
        <v>4315.216296296296</v>
      </c>
      <c r="F64" s="94"/>
      <c r="G64" s="95">
        <f>D41+нояб!G65</f>
        <v>8309.52</v>
      </c>
      <c r="H64" s="96"/>
      <c r="I64" s="97"/>
      <c r="J64" s="76">
        <f>E64-G64</f>
        <v>-3994.3037037037047</v>
      </c>
      <c r="K64" s="53"/>
      <c r="L64" s="12"/>
      <c r="M64" s="1"/>
      <c r="N64" s="1"/>
      <c r="O64" s="2"/>
      <c r="P64" s="2"/>
      <c r="Q64" s="2"/>
    </row>
    <row r="65" spans="2:17" ht="15">
      <c r="B65" s="48" t="s">
        <v>60</v>
      </c>
      <c r="C65" s="92" t="s">
        <v>43</v>
      </c>
      <c r="D65" s="92"/>
      <c r="E65" s="93">
        <f>J29+нояб!E66</f>
        <v>2290.12</v>
      </c>
      <c r="F65" s="94"/>
      <c r="G65" s="95">
        <f>D43+нояб!G66</f>
        <v>4616.4</v>
      </c>
      <c r="H65" s="96"/>
      <c r="I65" s="97"/>
      <c r="J65" s="76">
        <f>E65-G65</f>
        <v>-2326.2799999999997</v>
      </c>
      <c r="K65" s="53"/>
      <c r="L65" s="12"/>
      <c r="M65" s="1"/>
      <c r="N65" s="1"/>
      <c r="O65" s="2"/>
      <c r="P65" s="2"/>
      <c r="Q65" s="2"/>
    </row>
    <row r="66" spans="2:17" ht="15">
      <c r="B66" s="64"/>
      <c r="C66" s="98"/>
      <c r="D66" s="98"/>
      <c r="E66" s="98"/>
      <c r="F66" s="98"/>
      <c r="G66" s="99"/>
      <c r="H66" s="98"/>
      <c r="I66" s="65"/>
      <c r="J66" s="22"/>
      <c r="K66" s="53"/>
      <c r="L66" s="12"/>
      <c r="M66" s="1"/>
      <c r="N66" s="1"/>
      <c r="O66" s="2"/>
      <c r="P66" s="2"/>
      <c r="Q66" s="2"/>
    </row>
    <row r="67" spans="2:17" ht="15">
      <c r="B67" s="64"/>
      <c r="C67" s="98"/>
      <c r="D67" s="98"/>
      <c r="E67" s="43"/>
      <c r="F67" s="43"/>
      <c r="G67" s="103"/>
      <c r="H67" s="104"/>
      <c r="I67" s="66"/>
      <c r="J67" s="67"/>
      <c r="K67" s="53"/>
      <c r="L67" s="43"/>
      <c r="M67" s="2"/>
      <c r="N67" s="2"/>
      <c r="O67" s="2"/>
      <c r="P67" s="2"/>
      <c r="Q67" s="2"/>
    </row>
    <row r="68" spans="2:17" ht="15">
      <c r="B68" s="15"/>
      <c r="C68" s="15"/>
      <c r="D68" s="12"/>
      <c r="E68" s="12"/>
      <c r="F68" s="12"/>
      <c r="G68" s="16"/>
      <c r="H68" s="16"/>
      <c r="I68" s="16"/>
      <c r="J68" s="16"/>
      <c r="K68" s="22"/>
      <c r="L68" s="12"/>
      <c r="M68" s="1"/>
      <c r="N68" s="1"/>
      <c r="O68" s="2"/>
      <c r="P68" s="2"/>
      <c r="Q68" s="2"/>
    </row>
    <row r="69" spans="2:17" ht="15">
      <c r="B69" s="15"/>
      <c r="C69" s="15"/>
      <c r="D69" s="12"/>
      <c r="E69" s="12"/>
      <c r="F69" s="12"/>
      <c r="G69" s="16"/>
      <c r="H69" s="15"/>
      <c r="I69" s="16"/>
      <c r="J69" s="15"/>
      <c r="K69" s="22"/>
      <c r="L69" s="1"/>
      <c r="M69" s="1"/>
      <c r="N69" s="1"/>
      <c r="O69" s="2"/>
      <c r="P69" s="2"/>
      <c r="Q69" s="2"/>
    </row>
    <row r="70" spans="2:17" ht="15">
      <c r="B70" s="15"/>
      <c r="C70" s="15"/>
      <c r="D70" s="12"/>
      <c r="E70" s="12"/>
      <c r="F70" s="12"/>
      <c r="G70" s="16"/>
      <c r="H70" s="15"/>
      <c r="I70" s="16"/>
      <c r="J70" s="15"/>
      <c r="K70" s="22"/>
      <c r="L70" s="1"/>
      <c r="M70" s="1"/>
      <c r="N70" s="1"/>
      <c r="O70" s="2"/>
      <c r="P70" s="2"/>
      <c r="Q70" s="2"/>
    </row>
    <row r="71" spans="2:17" ht="15">
      <c r="B71" s="15"/>
      <c r="C71" s="15"/>
      <c r="D71" s="12"/>
      <c r="E71" s="12"/>
      <c r="F71" s="12"/>
      <c r="G71" s="16"/>
      <c r="H71" s="15"/>
      <c r="I71" s="16"/>
      <c r="J71" s="15"/>
      <c r="K71" s="22"/>
      <c r="L71" s="1"/>
      <c r="M71" s="1"/>
      <c r="N71" s="1"/>
      <c r="O71" s="2"/>
      <c r="P71" s="2"/>
      <c r="Q71" s="2"/>
    </row>
    <row r="72" spans="2:17" ht="15">
      <c r="B72" s="2"/>
      <c r="C72" s="1" t="s">
        <v>17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ht="12.75">
      <c r="B73" s="2"/>
      <c r="C73" s="2"/>
      <c r="D73" s="2"/>
      <c r="E73" s="2"/>
      <c r="F73" s="2"/>
      <c r="G73" s="2"/>
      <c r="H73" s="2" t="s">
        <v>27</v>
      </c>
      <c r="I73" s="2"/>
      <c r="J73" s="2"/>
      <c r="K73" s="2"/>
      <c r="L73" s="2"/>
      <c r="M73" s="2"/>
      <c r="N73" s="2"/>
      <c r="O73" s="2"/>
      <c r="P73" s="2"/>
      <c r="Q73" s="2"/>
    </row>
    <row r="74" spans="2:17" ht="15">
      <c r="B74" s="2"/>
      <c r="C74" s="1" t="s">
        <v>26</v>
      </c>
      <c r="D74" s="2"/>
      <c r="E74" s="2"/>
      <c r="F74" s="2"/>
      <c r="G74" s="2"/>
      <c r="H74" s="2" t="s">
        <v>24</v>
      </c>
      <c r="I74" s="2"/>
      <c r="J74" s="2"/>
      <c r="K74" s="2"/>
      <c r="L74" s="2"/>
      <c r="M74" s="2"/>
      <c r="N74" s="2"/>
      <c r="O74" s="2"/>
      <c r="P74" s="2"/>
      <c r="Q74" s="2"/>
    </row>
    <row r="75" spans="2:17" ht="12.75">
      <c r="B75" s="2"/>
      <c r="C75" s="2"/>
      <c r="D75" s="2"/>
      <c r="E75" s="2"/>
      <c r="F75" s="2"/>
      <c r="G75" s="2"/>
      <c r="H75" s="91" t="s">
        <v>18</v>
      </c>
      <c r="I75" s="91"/>
      <c r="J75" s="2"/>
      <c r="K75" s="2"/>
      <c r="L75" s="2"/>
      <c r="M75" s="2"/>
      <c r="N75" s="2"/>
      <c r="O75" s="2"/>
      <c r="P75" s="2"/>
      <c r="Q75" s="2"/>
    </row>
  </sheetData>
  <sheetProtection/>
  <mergeCells count="69">
    <mergeCell ref="B17:M17"/>
    <mergeCell ref="D18:D21"/>
    <mergeCell ref="E18:E21"/>
    <mergeCell ref="F18:I18"/>
    <mergeCell ref="J18:M18"/>
    <mergeCell ref="B33:N33"/>
    <mergeCell ref="N18:N21"/>
    <mergeCell ref="B19:C20"/>
    <mergeCell ref="K19:K21"/>
    <mergeCell ref="O18:O21"/>
    <mergeCell ref="B28:O28"/>
    <mergeCell ref="G56:I56"/>
    <mergeCell ref="F36:G36"/>
    <mergeCell ref="B7:N7"/>
    <mergeCell ref="B8:N8"/>
    <mergeCell ref="B9:N9"/>
    <mergeCell ref="B10:N10"/>
    <mergeCell ref="B14:J14"/>
    <mergeCell ref="K14:M14"/>
    <mergeCell ref="L19:L21"/>
    <mergeCell ref="B22:C22"/>
    <mergeCell ref="B37:C37"/>
    <mergeCell ref="F38:G38"/>
    <mergeCell ref="F39:G39"/>
    <mergeCell ref="F40:G40"/>
    <mergeCell ref="J23:L23"/>
    <mergeCell ref="F42:G42"/>
    <mergeCell ref="B45:C45"/>
    <mergeCell ref="D47:F47"/>
    <mergeCell ref="B54:K54"/>
    <mergeCell ref="B57:D57"/>
    <mergeCell ref="E57:F57"/>
    <mergeCell ref="G57:I57"/>
    <mergeCell ref="C58:D58"/>
    <mergeCell ref="E58:F58"/>
    <mergeCell ref="G58:I58"/>
    <mergeCell ref="B56:D56"/>
    <mergeCell ref="E56:F56"/>
    <mergeCell ref="C59:D59"/>
    <mergeCell ref="E59:F59"/>
    <mergeCell ref="G59:I59"/>
    <mergeCell ref="C60:D60"/>
    <mergeCell ref="E60:F60"/>
    <mergeCell ref="G60:I60"/>
    <mergeCell ref="C61:D61"/>
    <mergeCell ref="E61:F61"/>
    <mergeCell ref="G61:I61"/>
    <mergeCell ref="C62:D62"/>
    <mergeCell ref="E62:F62"/>
    <mergeCell ref="G62:I62"/>
    <mergeCell ref="C63:D63"/>
    <mergeCell ref="E63:F63"/>
    <mergeCell ref="G63:I63"/>
    <mergeCell ref="M63:Q63"/>
    <mergeCell ref="C64:D64"/>
    <mergeCell ref="E64:F64"/>
    <mergeCell ref="G64:I64"/>
    <mergeCell ref="C67:D67"/>
    <mergeCell ref="G67:H67"/>
    <mergeCell ref="N2:O2"/>
    <mergeCell ref="N3:O3"/>
    <mergeCell ref="N4:O4"/>
    <mergeCell ref="H75:I75"/>
    <mergeCell ref="C65:D65"/>
    <mergeCell ref="E65:F65"/>
    <mergeCell ref="G65:I65"/>
    <mergeCell ref="C66:D66"/>
    <mergeCell ref="E66:F66"/>
    <mergeCell ref="G66:H66"/>
  </mergeCells>
  <printOptions/>
  <pageMargins left="0.7086614173228347" right="0.11811023622047245" top="0" bottom="0" header="0.31496062992125984" footer="0.31496062992125984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2015-04-13T02:31:07Z</cp:lastPrinted>
  <dcterms:created xsi:type="dcterms:W3CDTF">1996-10-08T23:32:33Z</dcterms:created>
  <dcterms:modified xsi:type="dcterms:W3CDTF">2015-04-28T03:58:33Z</dcterms:modified>
  <cp:category/>
  <cp:version/>
  <cp:contentType/>
  <cp:contentStatus/>
</cp:coreProperties>
</file>