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tabRatio="952" activeTab="9"/>
  </bookViews>
  <sheets>
    <sheet name="март" sheetId="1" r:id="rId1"/>
    <sheet name="апр" sheetId="2" r:id="rId2"/>
    <sheet name="май" sheetId="3" r:id="rId3"/>
    <sheet name="июнь" sheetId="4" r:id="rId4"/>
    <sheet name="июль" sheetId="5" r:id="rId5"/>
    <sheet name="авг" sheetId="6" r:id="rId6"/>
    <sheet name="сент" sheetId="7" r:id="rId7"/>
    <sheet name="окт" sheetId="8" r:id="rId8"/>
    <sheet name="нояб" sheetId="9" r:id="rId9"/>
    <sheet name="дек" sheetId="10" r:id="rId10"/>
  </sheets>
  <definedNames/>
  <calcPr fullCalcOnLoad="1"/>
</workbook>
</file>

<file path=xl/sharedStrings.xml><?xml version="1.0" encoding="utf-8"?>
<sst xmlns="http://schemas.openxmlformats.org/spreadsheetml/2006/main" count="760" uniqueCount="92">
  <si>
    <t>Собственники</t>
  </si>
  <si>
    <t>помещений</t>
  </si>
  <si>
    <t>Бюджетная</t>
  </si>
  <si>
    <t>дотация</t>
  </si>
  <si>
    <t>Льготы</t>
  </si>
  <si>
    <t>ИТОГО</t>
  </si>
  <si>
    <t>Статьи</t>
  </si>
  <si>
    <t>Плановые поступления (руб.)</t>
  </si>
  <si>
    <t>Фактические платежи (руб.)</t>
  </si>
  <si>
    <t>Итого:</t>
  </si>
  <si>
    <t>Виды расходов</t>
  </si>
  <si>
    <t>Примечание</t>
  </si>
  <si>
    <t>Итого</t>
  </si>
  <si>
    <t xml:space="preserve">Статья </t>
  </si>
  <si>
    <t>Общая сумма доходов</t>
  </si>
  <si>
    <t>Общая сумма расходов</t>
  </si>
  <si>
    <t>Остаток</t>
  </si>
  <si>
    <t>Экономист</t>
  </si>
  <si>
    <t xml:space="preserve">              (подпись)</t>
  </si>
  <si>
    <t>Процент оплаты, %</t>
  </si>
  <si>
    <t>Текущий ремонт</t>
  </si>
  <si>
    <t>(наниматели)</t>
  </si>
  <si>
    <t>Стоимость</t>
  </si>
  <si>
    <t>Цена для населения , руб.</t>
  </si>
  <si>
    <t>___________________</t>
  </si>
  <si>
    <t>Остаток на конец периода, в т.ч. по статьям</t>
  </si>
  <si>
    <t>"___" __________ 20___г.</t>
  </si>
  <si>
    <t xml:space="preserve"> </t>
  </si>
  <si>
    <t>Остаток на начало месяца</t>
  </si>
  <si>
    <t>Общая сумма доходов и расходов за месяц</t>
  </si>
  <si>
    <t xml:space="preserve">Отчёт по затратам на содержание и ремонт общего имущества многоквартирного дома по адресу: ул. </t>
  </si>
  <si>
    <t>Доходы дома за период с 01.03.2014г. по 31.03.2014г.</t>
  </si>
  <si>
    <t>Расходы дома за период с 01.03.2014г. по 31.03.2014г.</t>
  </si>
  <si>
    <t xml:space="preserve">Остаток денежных средств на лицевом счёте дома на 31.03.2014г. </t>
  </si>
  <si>
    <t>Доходы дома за период с 01.05.2014г. по 31.05.2014г.</t>
  </si>
  <si>
    <t>Расходы дома за период с 01.05.2014г. по 31.05.2014г.</t>
  </si>
  <si>
    <t xml:space="preserve">Остаток денежных средств на лицевом счёте дома на 31.05.2014г. </t>
  </si>
  <si>
    <t>Доходы дома за период с 01.07.2014г. по 31.07.2014г.</t>
  </si>
  <si>
    <t>Расходы дома за период с 01.07.2014г. по 31.07.2014г.</t>
  </si>
  <si>
    <t>Доходы дома за период с 01.08.2014г. по 31.08.2014г.</t>
  </si>
  <si>
    <t>Расходы дома за период с 01.08.2014г. по 31.08.2014г.</t>
  </si>
  <si>
    <t>Доходы дома за период с 01.10.2014г. по 31.10.2014г.</t>
  </si>
  <si>
    <t>Расходы дома за период с 01.10.2014г. по 31.10.2014г.</t>
  </si>
  <si>
    <t xml:space="preserve">Остаток денежных средств на лицевом счёте дома на 31.10.2014г. </t>
  </si>
  <si>
    <t>Доходы дома за период с 01.12.2014г. по 31.12.2014г.</t>
  </si>
  <si>
    <t>Расходы дома за период с 01.12.2014г. по 31.12.2014г.</t>
  </si>
  <si>
    <t xml:space="preserve">Остаток денежных средств на лицевом счёте дома на 31.12.2014г. </t>
  </si>
  <si>
    <t xml:space="preserve">Муниципальное Унитарное Предприятие </t>
  </si>
  <si>
    <t>«Управляющая Компания Жилищно-Коммунального Хозяйства»</t>
  </si>
  <si>
    <t xml:space="preserve">______________________________________________________________________________________________ </t>
  </si>
  <si>
    <t>г. Калтан, пр-кт Мира, 65а, тел. /факс (38472) 3-39-47</t>
  </si>
  <si>
    <t>№ п/п</t>
  </si>
  <si>
    <t>% оплаты</t>
  </si>
  <si>
    <t>Вывоз ТБО, руб.</t>
  </si>
  <si>
    <t>Аварийное обслуживание, руб.</t>
  </si>
  <si>
    <t>Текущий ремонт, руб.</t>
  </si>
  <si>
    <t>Содержание мест общего пользования, руб.</t>
  </si>
  <si>
    <t>Бюджетная дотация</t>
  </si>
  <si>
    <t>Задолженность, руб.</t>
  </si>
  <si>
    <t>Санитарное содержание</t>
  </si>
  <si>
    <t>Строительные конструкции</t>
  </si>
  <si>
    <t>Инженерное оборудование</t>
  </si>
  <si>
    <t>Услуга управления компании</t>
  </si>
  <si>
    <t>Вывоз ТБО</t>
  </si>
  <si>
    <t>Механизированная очистка от снега</t>
  </si>
  <si>
    <t>Аварийно - диспетчерское обсл - е</t>
  </si>
  <si>
    <t>3.1.</t>
  </si>
  <si>
    <t>3.2.</t>
  </si>
  <si>
    <t>3.3.</t>
  </si>
  <si>
    <t>3.4.</t>
  </si>
  <si>
    <t>3.5.</t>
  </si>
  <si>
    <t>Доходы дома за период с 01.04.2014г. по 31.04.2014г.</t>
  </si>
  <si>
    <t>Расходы дома за период с 01.04.2014г. по 31.04.2014г.</t>
  </si>
  <si>
    <t xml:space="preserve">Остаток денежных средств на лицевом счёте дома на 31.04.2014г. </t>
  </si>
  <si>
    <t>Доходы дома за период с 01.06.2014г. по 31.06.2014г.</t>
  </si>
  <si>
    <t>Расходы дома за период с 01.06.2014г. по 31.06.2014г.</t>
  </si>
  <si>
    <t xml:space="preserve">Остаток денежных средств на лицевом счёте дома на 31.06.2014г. </t>
  </si>
  <si>
    <t xml:space="preserve">Остаток денежных средств на лицевом счёте дома на 31.07.2014г. </t>
  </si>
  <si>
    <t xml:space="preserve">Остаток денежных средств на лицевом счёте дома на 31.08.2014г. </t>
  </si>
  <si>
    <t>Доходы дома за период с 01.09.2014г. по 31.09.2014г.</t>
  </si>
  <si>
    <t>Расходы дома за период с 01.09.2014г. по 31.09.2014г.</t>
  </si>
  <si>
    <t xml:space="preserve">Остаток денежных средств на лицевом счёте дома на 31.09.2014г. </t>
  </si>
  <si>
    <t>Доходы дома за период с 01.11.2014г. по 31.11.2014г.</t>
  </si>
  <si>
    <t>Расходы дома за период с 01.11.2014г. по 31.11.2014г.</t>
  </si>
  <si>
    <t xml:space="preserve">Остаток денежных средств на лицевом счёте дома на 31.11.2014г. </t>
  </si>
  <si>
    <t>Итого задолженность, руб.</t>
  </si>
  <si>
    <t>Утверждаю:</t>
  </si>
  <si>
    <t xml:space="preserve">Директор МУП "УК ЖКХ"  </t>
  </si>
  <si>
    <t xml:space="preserve">               М.А. Пивень</t>
  </si>
  <si>
    <t>Услуги по управлению, руб.</t>
  </si>
  <si>
    <t>Услуги по управлениюе, руб.</t>
  </si>
  <si>
    <t>Дзержинского, 22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</si>
</sst>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0000000"/>
    <numFmt numFmtId="187" formatCode="[$-FC19]d\ mmmm\ yyyy\ &quot;г.&quot;"/>
    <numFmt numFmtId="188" formatCode="0.0000"/>
    <numFmt numFmtId="189" formatCode="0.000"/>
    <numFmt numFmtId="190" formatCode="0.000000"/>
    <numFmt numFmtId="191" formatCode="0.00000"/>
    <numFmt numFmtId="192" formatCode="0.0%"/>
    <numFmt numFmtId="193" formatCode="#,##0.000"/>
  </numFmts>
  <fonts count="52">
    <font>
      <sz val="10"/>
      <name val="Arial"/>
      <family val="0"/>
    </font>
    <font>
      <sz val="10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11.5"/>
      <color indexed="10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7" fillId="0" borderId="0">
      <alignment/>
      <protection/>
    </xf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/>
    </xf>
    <xf numFmtId="180" fontId="3" fillId="33" borderId="0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4" fontId="3" fillId="33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/>
    </xf>
    <xf numFmtId="4" fontId="2" fillId="33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33" borderId="17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2" fontId="2" fillId="34" borderId="17" xfId="0" applyNumberFormat="1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180" fontId="3" fillId="33" borderId="17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4" fontId="2" fillId="34" borderId="17" xfId="0" applyNumberFormat="1" applyFont="1" applyFill="1" applyBorder="1" applyAlignment="1">
      <alignment/>
    </xf>
    <xf numFmtId="0" fontId="0" fillId="34" borderId="0" xfId="0" applyFill="1" applyAlignment="1">
      <alignment/>
    </xf>
    <xf numFmtId="180" fontId="2" fillId="34" borderId="17" xfId="0" applyNumberFormat="1" applyFont="1" applyFill="1" applyBorder="1" applyAlignment="1">
      <alignment horizontal="right"/>
    </xf>
    <xf numFmtId="180" fontId="3" fillId="34" borderId="17" xfId="0" applyNumberFormat="1" applyFont="1" applyFill="1" applyBorder="1" applyAlignment="1">
      <alignment horizontal="right"/>
    </xf>
    <xf numFmtId="4" fontId="3" fillId="34" borderId="17" xfId="0" applyNumberFormat="1" applyFont="1" applyFill="1" applyBorder="1" applyAlignment="1">
      <alignment horizontal="center" vertical="center"/>
    </xf>
    <xf numFmtId="180" fontId="2" fillId="34" borderId="17" xfId="0" applyNumberFormat="1" applyFont="1" applyFill="1" applyBorder="1" applyAlignment="1">
      <alignment horizontal="center" vertical="center"/>
    </xf>
    <xf numFmtId="180" fontId="3" fillId="34" borderId="17" xfId="0" applyNumberFormat="1" applyFont="1" applyFill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10" fontId="15" fillId="0" borderId="17" xfId="0" applyNumberFormat="1" applyFont="1" applyBorder="1" applyAlignment="1">
      <alignment horizontal="center" vertical="center"/>
    </xf>
    <xf numFmtId="9" fontId="3" fillId="34" borderId="17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vertical="center"/>
    </xf>
    <xf numFmtId="180" fontId="3" fillId="35" borderId="1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0" fillId="34" borderId="19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  <xf numFmtId="180" fontId="3" fillId="34" borderId="0" xfId="0" applyNumberFormat="1" applyFont="1" applyFill="1" applyBorder="1" applyAlignment="1">
      <alignment horizontal="right"/>
    </xf>
    <xf numFmtId="4" fontId="0" fillId="34" borderId="17" xfId="0" applyNumberFormat="1" applyFill="1" applyBorder="1" applyAlignment="1">
      <alignment/>
    </xf>
    <xf numFmtId="0" fontId="1" fillId="33" borderId="17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4" fontId="2" fillId="34" borderId="0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0" fontId="10" fillId="33" borderId="12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8" fillId="33" borderId="22" xfId="0" applyNumberFormat="1" applyFont="1" applyFill="1" applyBorder="1" applyAlignment="1">
      <alignment horizontal="center" vertical="center"/>
    </xf>
    <xf numFmtId="4" fontId="3" fillId="33" borderId="23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" fontId="8" fillId="33" borderId="25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0" fillId="34" borderId="17" xfId="0" applyNumberFormat="1" applyFill="1" applyBorder="1" applyAlignment="1">
      <alignment horizontal="center" vertical="center"/>
    </xf>
    <xf numFmtId="2" fontId="2" fillId="33" borderId="16" xfId="0" applyNumberFormat="1" applyFont="1" applyFill="1" applyBorder="1" applyAlignment="1">
      <alignment horizontal="center"/>
    </xf>
    <xf numFmtId="2" fontId="3" fillId="8" borderId="17" xfId="0" applyNumberFormat="1" applyFont="1" applyFill="1" applyBorder="1" applyAlignment="1">
      <alignment horizontal="center"/>
    </xf>
    <xf numFmtId="4" fontId="14" fillId="33" borderId="17" xfId="0" applyNumberFormat="1" applyFont="1" applyFill="1" applyBorder="1" applyAlignment="1">
      <alignment horizontal="center" vertical="center"/>
    </xf>
    <xf numFmtId="4" fontId="3" fillId="34" borderId="17" xfId="0" applyNumberFormat="1" applyFont="1" applyFill="1" applyBorder="1" applyAlignment="1">
      <alignment horizontal="center"/>
    </xf>
    <xf numFmtId="4" fontId="2" fillId="34" borderId="17" xfId="0" applyNumberFormat="1" applyFont="1" applyFill="1" applyBorder="1" applyAlignment="1">
      <alignment horizontal="center"/>
    </xf>
    <xf numFmtId="4" fontId="0" fillId="34" borderId="17" xfId="0" applyNumberFormat="1" applyFill="1" applyBorder="1" applyAlignment="1">
      <alignment horizontal="center"/>
    </xf>
    <xf numFmtId="180" fontId="2" fillId="34" borderId="17" xfId="0" applyNumberFormat="1" applyFont="1" applyFill="1" applyBorder="1" applyAlignment="1">
      <alignment horizontal="center"/>
    </xf>
    <xf numFmtId="0" fontId="2" fillId="34" borderId="26" xfId="0" applyFont="1" applyFill="1" applyBorder="1" applyAlignment="1">
      <alignment/>
    </xf>
    <xf numFmtId="4" fontId="3" fillId="34" borderId="26" xfId="0" applyNumberFormat="1" applyFont="1" applyFill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/>
    </xf>
    <xf numFmtId="4" fontId="3" fillId="35" borderId="17" xfId="0" applyNumberFormat="1" applyFont="1" applyFill="1" applyBorder="1" applyAlignment="1">
      <alignment horizontal="center" vertical="center"/>
    </xf>
    <xf numFmtId="181" fontId="15" fillId="0" borderId="17" xfId="0" applyNumberFormat="1" applyFont="1" applyBorder="1" applyAlignment="1">
      <alignment horizontal="center" vertical="center"/>
    </xf>
    <xf numFmtId="4" fontId="3" fillId="8" borderId="17" xfId="0" applyNumberFormat="1" applyFont="1" applyFill="1" applyBorder="1" applyAlignment="1">
      <alignment horizontal="center" vertical="center"/>
    </xf>
    <xf numFmtId="3" fontId="2" fillId="34" borderId="17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right" wrapText="1"/>
    </xf>
    <xf numFmtId="0" fontId="1" fillId="0" borderId="0" xfId="53" applyFont="1" applyAlignment="1">
      <alignment horizontal="right"/>
      <protection/>
    </xf>
    <xf numFmtId="0" fontId="4" fillId="33" borderId="0" xfId="0" applyFont="1" applyFill="1" applyAlignment="1">
      <alignment horizontal="left"/>
    </xf>
    <xf numFmtId="0" fontId="11" fillId="0" borderId="17" xfId="0" applyFont="1" applyBorder="1" applyAlignment="1">
      <alignment wrapText="1"/>
    </xf>
    <xf numFmtId="2" fontId="2" fillId="33" borderId="14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4" fontId="2" fillId="34" borderId="20" xfId="0" applyNumberFormat="1" applyFont="1" applyFill="1" applyBorder="1" applyAlignment="1">
      <alignment horizontal="center" vertical="center"/>
    </xf>
    <xf numFmtId="4" fontId="2" fillId="34" borderId="26" xfId="0" applyNumberFormat="1" applyFont="1" applyFill="1" applyBorder="1" applyAlignment="1">
      <alignment horizontal="center" vertical="center"/>
    </xf>
    <xf numFmtId="4" fontId="2" fillId="34" borderId="19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/>
    </xf>
    <xf numFmtId="4" fontId="2" fillId="34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11" fillId="0" borderId="20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2" fillId="34" borderId="20" xfId="0" applyNumberFormat="1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180" fontId="2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80" fontId="2" fillId="34" borderId="27" xfId="0" applyNumberFormat="1" applyFont="1" applyFill="1" applyBorder="1" applyAlignment="1">
      <alignment horizontal="center" vertical="center"/>
    </xf>
    <xf numFmtId="180" fontId="2" fillId="34" borderId="29" xfId="0" applyNumberFormat="1" applyFont="1" applyFill="1" applyBorder="1" applyAlignment="1">
      <alignment horizontal="center" vertical="center"/>
    </xf>
    <xf numFmtId="180" fontId="2" fillId="34" borderId="28" xfId="0" applyNumberFormat="1" applyFont="1" applyFill="1" applyBorder="1" applyAlignment="1">
      <alignment horizontal="center" vertical="center"/>
    </xf>
    <xf numFmtId="0" fontId="11" fillId="0" borderId="30" xfId="0" applyFont="1" applyBorder="1" applyAlignment="1">
      <alignment wrapText="1"/>
    </xf>
    <xf numFmtId="0" fontId="11" fillId="0" borderId="31" xfId="0" applyFont="1" applyBorder="1" applyAlignment="1">
      <alignment wrapText="1"/>
    </xf>
    <xf numFmtId="180" fontId="2" fillId="34" borderId="14" xfId="0" applyNumberFormat="1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80" fontId="2" fillId="0" borderId="2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80" fontId="2" fillId="34" borderId="20" xfId="0" applyNumberFormat="1" applyFont="1" applyFill="1" applyBorder="1" applyAlignment="1">
      <alignment horizontal="center" vertical="center"/>
    </xf>
    <xf numFmtId="180" fontId="2" fillId="34" borderId="26" xfId="0" applyNumberFormat="1" applyFont="1" applyFill="1" applyBorder="1" applyAlignment="1">
      <alignment horizontal="center" vertical="center"/>
    </xf>
    <xf numFmtId="180" fontId="2" fillId="34" borderId="19" xfId="0" applyNumberFormat="1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right"/>
    </xf>
    <xf numFmtId="0" fontId="2" fillId="34" borderId="26" xfId="0" applyFont="1" applyFill="1" applyBorder="1" applyAlignment="1">
      <alignment horizontal="right"/>
    </xf>
    <xf numFmtId="0" fontId="2" fillId="34" borderId="19" xfId="0" applyFont="1" applyFill="1" applyBorder="1" applyAlignment="1">
      <alignment horizontal="right"/>
    </xf>
    <xf numFmtId="0" fontId="3" fillId="34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33" borderId="20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/>
    </xf>
    <xf numFmtId="9" fontId="7" fillId="33" borderId="12" xfId="0" applyNumberFormat="1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9" fontId="7" fillId="33" borderId="12" xfId="0" applyNumberFormat="1" applyFont="1" applyFill="1" applyBorder="1" applyAlignment="1">
      <alignment horizontal="center" vertical="center" wrapText="1"/>
    </xf>
    <xf numFmtId="9" fontId="7" fillId="33" borderId="13" xfId="0" applyNumberFormat="1" applyFont="1" applyFill="1" applyBorder="1" applyAlignment="1">
      <alignment horizontal="center" vertical="center" wrapText="1"/>
    </xf>
    <xf numFmtId="9" fontId="7" fillId="33" borderId="16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2" fontId="2" fillId="0" borderId="30" xfId="0" applyNumberFormat="1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  <xf numFmtId="180" fontId="2" fillId="34" borderId="30" xfId="0" applyNumberFormat="1" applyFont="1" applyFill="1" applyBorder="1" applyAlignment="1">
      <alignment horizontal="center" vertical="center"/>
    </xf>
    <xf numFmtId="180" fontId="2" fillId="34" borderId="36" xfId="0" applyNumberFormat="1" applyFont="1" applyFill="1" applyBorder="1" applyAlignment="1">
      <alignment horizontal="center" vertical="center"/>
    </xf>
    <xf numFmtId="180" fontId="2" fillId="34" borderId="31" xfId="0" applyNumberFormat="1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чет затрат Ленина 60 для ФСБ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75"/>
  <sheetViews>
    <sheetView zoomScalePageLayoutView="0" workbookViewId="0" topLeftCell="A25">
      <selection activeCell="D41" sqref="D41:D43"/>
    </sheetView>
  </sheetViews>
  <sheetFormatPr defaultColWidth="9.140625" defaultRowHeight="12.75"/>
  <cols>
    <col min="1" max="1" width="3.421875" style="0" customWidth="1"/>
    <col min="2" max="2" width="3.7109375" style="0" customWidth="1"/>
    <col min="3" max="3" width="33.140625" style="0" customWidth="1"/>
    <col min="4" max="4" width="16.00390625" style="0" customWidth="1"/>
    <col min="5" max="5" width="12.140625" style="0" customWidth="1"/>
    <col min="6" max="6" width="12.00390625" style="0" customWidth="1"/>
    <col min="8" max="8" width="9.7109375" style="0" customWidth="1"/>
    <col min="9" max="9" width="12.140625" style="0" customWidth="1"/>
    <col min="10" max="10" width="13.28125" style="0" customWidth="1"/>
    <col min="12" max="12" width="13.7109375" style="0" customWidth="1"/>
    <col min="14" max="15" width="17.140625" style="0" customWidth="1"/>
  </cols>
  <sheetData>
    <row r="3" spans="14:15" ht="12.75">
      <c r="N3" s="91" t="s">
        <v>86</v>
      </c>
      <c r="O3" s="91"/>
    </row>
    <row r="4" spans="14:15" ht="12.75">
      <c r="N4" s="92" t="s">
        <v>87</v>
      </c>
      <c r="O4" s="92"/>
    </row>
    <row r="5" spans="14:15" ht="12.75">
      <c r="N5" s="92" t="s">
        <v>88</v>
      </c>
      <c r="O5" s="92"/>
    </row>
    <row r="7" spans="1:1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22.5">
      <c r="A8" s="2"/>
      <c r="B8" s="155" t="s">
        <v>47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</row>
    <row r="9" spans="1:14" ht="22.5">
      <c r="A9" s="2"/>
      <c r="B9" s="155" t="s">
        <v>48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</row>
    <row r="10" spans="1:14" ht="12.75">
      <c r="A10" s="2"/>
      <c r="B10" s="156" t="s">
        <v>49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</row>
    <row r="11" spans="1:14" ht="15.75">
      <c r="A11" s="2"/>
      <c r="B11" s="157" t="s">
        <v>50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</row>
    <row r="12" spans="1:1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5" spans="2:15" ht="14.25">
      <c r="B15" s="153" t="s">
        <v>30</v>
      </c>
      <c r="C15" s="153"/>
      <c r="D15" s="153"/>
      <c r="E15" s="153"/>
      <c r="F15" s="153"/>
      <c r="G15" s="153"/>
      <c r="H15" s="153"/>
      <c r="I15" s="153"/>
      <c r="J15" s="153"/>
      <c r="K15" s="153" t="s">
        <v>91</v>
      </c>
      <c r="L15" s="153"/>
      <c r="M15" s="153"/>
      <c r="N15" s="26"/>
      <c r="O15" s="26"/>
    </row>
    <row r="16" spans="2:13" ht="15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2:17" ht="25.5" customHeight="1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23"/>
      <c r="O17" s="23"/>
      <c r="P17" s="2"/>
      <c r="Q17" s="2"/>
    </row>
    <row r="18" spans="2:17" ht="15">
      <c r="B18" s="167" t="s">
        <v>31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"/>
      <c r="O18" s="2"/>
      <c r="P18" s="2"/>
      <c r="Q18" s="2"/>
    </row>
    <row r="19" spans="2:17" ht="15">
      <c r="B19" s="3"/>
      <c r="C19" s="4"/>
      <c r="D19" s="168" t="s">
        <v>23</v>
      </c>
      <c r="E19" s="171" t="s">
        <v>52</v>
      </c>
      <c r="F19" s="158" t="s">
        <v>7</v>
      </c>
      <c r="G19" s="159"/>
      <c r="H19" s="159"/>
      <c r="I19" s="160"/>
      <c r="J19" s="158" t="s">
        <v>8</v>
      </c>
      <c r="K19" s="159"/>
      <c r="L19" s="159"/>
      <c r="M19" s="160"/>
      <c r="N19" s="161" t="s">
        <v>58</v>
      </c>
      <c r="O19" s="164" t="s">
        <v>85</v>
      </c>
      <c r="P19" s="2"/>
      <c r="Q19" s="2"/>
    </row>
    <row r="20" spans="2:17" ht="12.75">
      <c r="B20" s="140" t="s">
        <v>6</v>
      </c>
      <c r="C20" s="141"/>
      <c r="D20" s="169"/>
      <c r="E20" s="172"/>
      <c r="F20" s="5" t="s">
        <v>0</v>
      </c>
      <c r="G20" s="5" t="s">
        <v>2</v>
      </c>
      <c r="H20" s="5"/>
      <c r="I20" s="5"/>
      <c r="J20" s="5" t="s">
        <v>0</v>
      </c>
      <c r="K20" s="142" t="s">
        <v>57</v>
      </c>
      <c r="L20" s="145" t="s">
        <v>4</v>
      </c>
      <c r="M20" s="5"/>
      <c r="N20" s="162"/>
      <c r="O20" s="165"/>
      <c r="P20" s="2"/>
      <c r="Q20" s="2"/>
    </row>
    <row r="21" spans="2:17" ht="12.75">
      <c r="B21" s="140"/>
      <c r="C21" s="141"/>
      <c r="D21" s="169"/>
      <c r="E21" s="172"/>
      <c r="F21" s="6" t="s">
        <v>21</v>
      </c>
      <c r="G21" s="6" t="s">
        <v>3</v>
      </c>
      <c r="H21" s="6" t="s">
        <v>4</v>
      </c>
      <c r="I21" s="6" t="s">
        <v>5</v>
      </c>
      <c r="J21" s="6" t="s">
        <v>21</v>
      </c>
      <c r="K21" s="143"/>
      <c r="L21" s="146"/>
      <c r="M21" s="6" t="s">
        <v>5</v>
      </c>
      <c r="N21" s="162"/>
      <c r="O21" s="165"/>
      <c r="P21" s="2"/>
      <c r="Q21" s="2"/>
    </row>
    <row r="22" spans="2:17" ht="15" customHeight="1">
      <c r="B22" s="7"/>
      <c r="C22" s="8"/>
      <c r="D22" s="170"/>
      <c r="E22" s="173"/>
      <c r="F22" s="9" t="s">
        <v>1</v>
      </c>
      <c r="G22" s="9"/>
      <c r="H22" s="9"/>
      <c r="I22" s="9"/>
      <c r="J22" s="9" t="s">
        <v>1</v>
      </c>
      <c r="K22" s="144"/>
      <c r="L22" s="147"/>
      <c r="M22" s="9"/>
      <c r="N22" s="163"/>
      <c r="O22" s="166"/>
      <c r="P22" s="2"/>
      <c r="Q22" s="2"/>
    </row>
    <row r="23" spans="2:17" ht="15">
      <c r="B23" s="148" t="s">
        <v>9</v>
      </c>
      <c r="C23" s="149"/>
      <c r="D23" s="35">
        <f>SUM(D25:D29)</f>
        <v>12.120000000000001</v>
      </c>
      <c r="E23" s="51">
        <f>SUM(E25:E29)</f>
        <v>0.9999999999999999</v>
      </c>
      <c r="F23" s="87">
        <v>5260.95</v>
      </c>
      <c r="G23" s="31"/>
      <c r="H23" s="31"/>
      <c r="I23" s="35">
        <f>SUM(F25:F29)</f>
        <v>5260.95</v>
      </c>
      <c r="J23" s="53">
        <v>0</v>
      </c>
      <c r="K23" s="52"/>
      <c r="L23" s="52"/>
      <c r="M23" s="37">
        <f>J23</f>
        <v>0</v>
      </c>
      <c r="N23" s="29">
        <f>M23-I23</f>
        <v>-5260.95</v>
      </c>
      <c r="O23" s="29">
        <f>N23</f>
        <v>-5260.95</v>
      </c>
      <c r="P23" s="2"/>
      <c r="Q23" s="2"/>
    </row>
    <row r="24" spans="2:17" ht="17.25" customHeight="1">
      <c r="B24" s="150" t="s">
        <v>19</v>
      </c>
      <c r="C24" s="151"/>
      <c r="D24" s="151"/>
      <c r="E24" s="151"/>
      <c r="F24" s="151"/>
      <c r="G24" s="151"/>
      <c r="H24" s="151"/>
      <c r="I24" s="151"/>
      <c r="J24" s="151"/>
      <c r="K24" s="151"/>
      <c r="L24" s="152"/>
      <c r="M24" s="38">
        <f>M23*100/I23</f>
        <v>0</v>
      </c>
      <c r="N24" s="29"/>
      <c r="O24" s="29"/>
      <c r="P24" s="2"/>
      <c r="Q24" s="2"/>
    </row>
    <row r="25" spans="2:17" ht="15" customHeight="1">
      <c r="B25" s="48">
        <v>1</v>
      </c>
      <c r="C25" s="49" t="s">
        <v>89</v>
      </c>
      <c r="D25" s="46">
        <v>2.3</v>
      </c>
      <c r="E25" s="50">
        <f>D25/D23</f>
        <v>0.18976897689768973</v>
      </c>
      <c r="F25" s="27">
        <f>E25*F23</f>
        <v>998.3650990099007</v>
      </c>
      <c r="G25" s="24"/>
      <c r="H25" s="24"/>
      <c r="I25" s="24"/>
      <c r="J25" s="27">
        <f>E25*J23</f>
        <v>0</v>
      </c>
      <c r="K25" s="24"/>
      <c r="L25" s="18"/>
      <c r="M25" s="18"/>
      <c r="N25" s="29">
        <f>J25-F25</f>
        <v>-998.3650990099007</v>
      </c>
      <c r="O25" s="29">
        <f>N25</f>
        <v>-998.3650990099007</v>
      </c>
      <c r="P25" s="2"/>
      <c r="Q25" s="2"/>
    </row>
    <row r="26" spans="2:17" ht="15" customHeight="1">
      <c r="B26" s="48">
        <v>2</v>
      </c>
      <c r="C26" s="49" t="s">
        <v>56</v>
      </c>
      <c r="D26" s="46">
        <v>3.4</v>
      </c>
      <c r="E26" s="50">
        <f>D26/D23</f>
        <v>0.2805280528052805</v>
      </c>
      <c r="F26" s="27">
        <f>E26*F23</f>
        <v>1475.8440594059402</v>
      </c>
      <c r="G26" s="24"/>
      <c r="H26" s="24"/>
      <c r="I26" s="24"/>
      <c r="J26" s="27">
        <f>E26*J23</f>
        <v>0</v>
      </c>
      <c r="K26" s="24"/>
      <c r="L26" s="18"/>
      <c r="M26" s="18"/>
      <c r="N26" s="29">
        <f>J26-F26</f>
        <v>-1475.8440594059402</v>
      </c>
      <c r="O26" s="29">
        <f>N26</f>
        <v>-1475.8440594059402</v>
      </c>
      <c r="P26" s="2"/>
      <c r="Q26" s="2"/>
    </row>
    <row r="27" spans="2:17" ht="15" customHeight="1">
      <c r="B27" s="48">
        <v>3</v>
      </c>
      <c r="C27" s="49" t="s">
        <v>55</v>
      </c>
      <c r="D27" s="86">
        <v>3.62</v>
      </c>
      <c r="E27" s="50">
        <f>D27/D23</f>
        <v>0.2986798679867987</v>
      </c>
      <c r="F27" s="27">
        <f>E27*F23</f>
        <v>1571.3398514851485</v>
      </c>
      <c r="G27" s="24"/>
      <c r="H27" s="24"/>
      <c r="I27" s="24"/>
      <c r="J27" s="27">
        <f>E27*J23</f>
        <v>0</v>
      </c>
      <c r="K27" s="24"/>
      <c r="L27" s="18"/>
      <c r="M27" s="18"/>
      <c r="N27" s="29">
        <f>J27-F27</f>
        <v>-1571.3398514851485</v>
      </c>
      <c r="O27" s="29">
        <f>N27</f>
        <v>-1571.3398514851485</v>
      </c>
      <c r="P27" s="2"/>
      <c r="Q27" s="2"/>
    </row>
    <row r="28" spans="2:17" ht="16.5" customHeight="1">
      <c r="B28" s="48">
        <v>4</v>
      </c>
      <c r="C28" s="49" t="s">
        <v>54</v>
      </c>
      <c r="D28" s="46">
        <v>1.8</v>
      </c>
      <c r="E28" s="50">
        <f>D28/D23</f>
        <v>0.1485148514851485</v>
      </c>
      <c r="F28" s="27">
        <f>E28*F23</f>
        <v>781.329207920792</v>
      </c>
      <c r="G28" s="24"/>
      <c r="H28" s="24"/>
      <c r="I28" s="24"/>
      <c r="J28" s="27">
        <f>E28*J23</f>
        <v>0</v>
      </c>
      <c r="K28" s="24"/>
      <c r="L28" s="18"/>
      <c r="M28" s="18"/>
      <c r="N28" s="29">
        <f>J28-F28</f>
        <v>-781.329207920792</v>
      </c>
      <c r="O28" s="29">
        <f>N28</f>
        <v>-781.329207920792</v>
      </c>
      <c r="P28" s="2"/>
      <c r="Q28" s="2"/>
    </row>
    <row r="29" spans="2:17" ht="17.25" customHeight="1">
      <c r="B29" s="48">
        <v>5</v>
      </c>
      <c r="C29" s="49" t="s">
        <v>53</v>
      </c>
      <c r="D29" s="28">
        <v>1</v>
      </c>
      <c r="E29" s="50">
        <f>D29/D23</f>
        <v>0.08250825082508251</v>
      </c>
      <c r="F29" s="27">
        <f>E29*F23</f>
        <v>434.0717821782178</v>
      </c>
      <c r="G29" s="24"/>
      <c r="H29" s="24"/>
      <c r="I29" s="24"/>
      <c r="J29" s="27">
        <f>E29*J23</f>
        <v>0</v>
      </c>
      <c r="K29" s="24"/>
      <c r="L29" s="18"/>
      <c r="M29" s="18"/>
      <c r="N29" s="29">
        <f>J29-F29</f>
        <v>-434.0717821782178</v>
      </c>
      <c r="O29" s="29">
        <f>N29</f>
        <v>-434.0717821782178</v>
      </c>
      <c r="P29" s="2"/>
      <c r="Q29" s="2"/>
    </row>
    <row r="30" spans="2:17" ht="15">
      <c r="B30" s="1"/>
      <c r="C30" s="1"/>
      <c r="D30" s="1"/>
      <c r="E30" s="1"/>
      <c r="F30" s="10"/>
      <c r="G30" s="10"/>
      <c r="H30" s="10"/>
      <c r="I30" s="10"/>
      <c r="J30" s="10"/>
      <c r="K30" s="10"/>
      <c r="L30" s="1"/>
      <c r="M30" s="1"/>
      <c r="N30" s="1"/>
      <c r="O30" s="2"/>
      <c r="P30" s="2"/>
      <c r="Q30" s="2"/>
    </row>
    <row r="31" spans="2:17" ht="15">
      <c r="B31" s="1"/>
      <c r="C31" s="1"/>
      <c r="D31" s="1"/>
      <c r="E31" s="1"/>
      <c r="F31" s="10"/>
      <c r="G31" s="10"/>
      <c r="H31" s="10"/>
      <c r="I31" s="10"/>
      <c r="J31" s="10"/>
      <c r="K31" s="10"/>
      <c r="L31" s="1"/>
      <c r="M31" s="1"/>
      <c r="N31" s="1"/>
      <c r="O31" s="2"/>
      <c r="P31" s="2"/>
      <c r="Q31" s="2"/>
    </row>
    <row r="32" spans="2:17" ht="15">
      <c r="B32" s="1"/>
      <c r="C32" s="1"/>
      <c r="D32" s="1"/>
      <c r="E32" s="1"/>
      <c r="F32" s="10"/>
      <c r="G32" s="10"/>
      <c r="H32" s="10"/>
      <c r="I32" s="10"/>
      <c r="J32" s="10"/>
      <c r="K32" s="10"/>
      <c r="L32" s="1"/>
      <c r="M32" s="1"/>
      <c r="N32" s="1"/>
      <c r="O32" s="2"/>
      <c r="P32" s="2"/>
      <c r="Q32" s="2"/>
    </row>
    <row r="33" spans="2:17" ht="14.25">
      <c r="B33" s="153" t="s">
        <v>32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2"/>
      <c r="P33" s="2"/>
      <c r="Q33" s="2"/>
    </row>
    <row r="34" spans="2:17" ht="14.25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2"/>
      <c r="P34" s="2"/>
      <c r="Q34" s="2"/>
    </row>
    <row r="35" spans="2:17" ht="27.75" customHeight="1">
      <c r="B35" s="56" t="s">
        <v>51</v>
      </c>
      <c r="C35" s="55" t="s">
        <v>10</v>
      </c>
      <c r="D35" s="45" t="s">
        <v>22</v>
      </c>
      <c r="E35" s="45" t="s">
        <v>11</v>
      </c>
      <c r="F35" s="15"/>
      <c r="G35" s="54"/>
      <c r="H35" s="11"/>
      <c r="I35" s="1"/>
      <c r="J35" s="1"/>
      <c r="K35" s="1"/>
      <c r="L35" s="1"/>
      <c r="M35" s="1"/>
      <c r="N35" s="1"/>
      <c r="O35" s="2"/>
      <c r="P35" s="2"/>
      <c r="Q35" s="2"/>
    </row>
    <row r="36" spans="2:17" ht="15">
      <c r="B36" s="44">
        <v>1</v>
      </c>
      <c r="C36" s="57">
        <v>2</v>
      </c>
      <c r="D36" s="45">
        <v>3</v>
      </c>
      <c r="E36" s="45">
        <v>4</v>
      </c>
      <c r="F36" s="100"/>
      <c r="G36" s="100"/>
      <c r="H36" s="11"/>
      <c r="I36" s="1"/>
      <c r="J36" s="1"/>
      <c r="K36" s="1"/>
      <c r="L36" s="1"/>
      <c r="M36" s="1"/>
      <c r="N36" s="1"/>
      <c r="O36" s="2"/>
      <c r="P36" s="2"/>
      <c r="Q36" s="2"/>
    </row>
    <row r="37" spans="2:17" ht="15">
      <c r="B37" s="132" t="s">
        <v>9</v>
      </c>
      <c r="C37" s="133"/>
      <c r="D37" s="79">
        <f>D45+D49</f>
        <v>4063.17</v>
      </c>
      <c r="E37" s="45"/>
      <c r="F37" s="15"/>
      <c r="G37" s="15"/>
      <c r="H37" s="11"/>
      <c r="I37" s="1"/>
      <c r="J37" s="1"/>
      <c r="K37" s="1"/>
      <c r="L37" s="1"/>
      <c r="M37" s="1"/>
      <c r="N37" s="1"/>
      <c r="O37" s="2"/>
      <c r="P37" s="2"/>
      <c r="Q37" s="2"/>
    </row>
    <row r="38" spans="2:17" ht="15">
      <c r="B38" s="48">
        <v>1</v>
      </c>
      <c r="C38" s="42" t="s">
        <v>59</v>
      </c>
      <c r="D38" s="75"/>
      <c r="E38" s="31"/>
      <c r="F38" s="134"/>
      <c r="G38" s="134"/>
      <c r="H38" s="12"/>
      <c r="I38" s="1"/>
      <c r="J38" s="1"/>
      <c r="K38" s="1"/>
      <c r="L38" s="1"/>
      <c r="M38" s="1"/>
      <c r="N38" s="1"/>
      <c r="O38" s="2"/>
      <c r="P38" s="2"/>
      <c r="Q38" s="2"/>
    </row>
    <row r="39" spans="2:17" ht="15">
      <c r="B39" s="48">
        <v>2</v>
      </c>
      <c r="C39" s="42" t="s">
        <v>60</v>
      </c>
      <c r="D39" s="76"/>
      <c r="E39" s="60"/>
      <c r="F39" s="154"/>
      <c r="G39" s="154"/>
      <c r="H39" s="12"/>
      <c r="I39" s="1"/>
      <c r="J39" s="1"/>
      <c r="K39" s="1"/>
      <c r="L39" s="1"/>
      <c r="M39" s="1"/>
      <c r="N39" s="1"/>
      <c r="O39" s="2"/>
      <c r="P39" s="2"/>
      <c r="Q39" s="2"/>
    </row>
    <row r="40" spans="2:17" ht="15">
      <c r="B40" s="48">
        <v>3</v>
      </c>
      <c r="C40" s="42" t="s">
        <v>61</v>
      </c>
      <c r="D40" s="75"/>
      <c r="E40" s="31"/>
      <c r="F40" s="154"/>
      <c r="G40" s="154"/>
      <c r="H40" s="12"/>
      <c r="I40" s="1"/>
      <c r="J40" s="1"/>
      <c r="K40" s="1"/>
      <c r="L40" s="1"/>
      <c r="M40" s="1"/>
      <c r="N40" s="1"/>
      <c r="O40" s="2"/>
      <c r="P40" s="2"/>
      <c r="Q40" s="2"/>
    </row>
    <row r="41" spans="2:17" ht="15">
      <c r="B41" s="48">
        <v>4</v>
      </c>
      <c r="C41" s="42" t="s">
        <v>65</v>
      </c>
      <c r="D41" s="90">
        <v>1434.06</v>
      </c>
      <c r="E41" s="31"/>
      <c r="F41" s="14"/>
      <c r="G41" s="14"/>
      <c r="H41" s="12"/>
      <c r="I41" s="1"/>
      <c r="J41" s="1"/>
      <c r="K41" s="1"/>
      <c r="L41" s="1"/>
      <c r="M41" s="1"/>
      <c r="N41" s="1"/>
      <c r="O41" s="2"/>
      <c r="P41" s="2"/>
      <c r="Q41" s="2"/>
    </row>
    <row r="42" spans="2:17" ht="15">
      <c r="B42" s="48">
        <v>5</v>
      </c>
      <c r="C42" s="42" t="s">
        <v>62</v>
      </c>
      <c r="D42" s="90">
        <v>1832.41</v>
      </c>
      <c r="E42" s="33"/>
      <c r="F42" s="154"/>
      <c r="G42" s="154"/>
      <c r="H42" s="12"/>
      <c r="I42" s="1"/>
      <c r="J42" s="1"/>
      <c r="K42" s="1"/>
      <c r="L42" s="1"/>
      <c r="M42" s="1"/>
      <c r="N42" s="1"/>
      <c r="O42" s="2"/>
      <c r="P42" s="2"/>
      <c r="Q42" s="2"/>
    </row>
    <row r="43" spans="2:17" ht="15">
      <c r="B43" s="48">
        <v>6</v>
      </c>
      <c r="C43" s="42" t="s">
        <v>63</v>
      </c>
      <c r="D43" s="36">
        <v>796.7</v>
      </c>
      <c r="E43" s="33"/>
      <c r="F43" s="14"/>
      <c r="G43" s="14"/>
      <c r="H43" s="12"/>
      <c r="I43" s="1"/>
      <c r="J43" s="1"/>
      <c r="K43" s="1"/>
      <c r="L43" s="1"/>
      <c r="M43" s="1"/>
      <c r="N43" s="1"/>
      <c r="O43" s="2"/>
      <c r="P43" s="2"/>
      <c r="Q43" s="2"/>
    </row>
    <row r="44" spans="2:17" ht="15">
      <c r="B44" s="48">
        <v>7</v>
      </c>
      <c r="C44" s="42" t="s">
        <v>64</v>
      </c>
      <c r="D44" s="33"/>
      <c r="E44" s="33"/>
      <c r="F44" s="14"/>
      <c r="G44" s="14"/>
      <c r="H44" s="12"/>
      <c r="I44" s="1"/>
      <c r="J44" s="1"/>
      <c r="K44" s="1"/>
      <c r="L44" s="1"/>
      <c r="M44" s="1"/>
      <c r="N44" s="1"/>
      <c r="O44" s="2"/>
      <c r="P44" s="2"/>
      <c r="Q44" s="2"/>
    </row>
    <row r="45" spans="2:17" ht="15">
      <c r="B45" s="181" t="s">
        <v>12</v>
      </c>
      <c r="C45" s="181"/>
      <c r="D45" s="80">
        <f>SUM(D38:D44)</f>
        <v>4063.17</v>
      </c>
      <c r="E45" s="34"/>
      <c r="F45" s="14"/>
      <c r="G45" s="14"/>
      <c r="H45" s="12"/>
      <c r="I45" s="1"/>
      <c r="J45" s="1"/>
      <c r="K45" s="1"/>
      <c r="L45" s="1"/>
      <c r="M45" s="1"/>
      <c r="N45" s="1"/>
      <c r="O45" s="2"/>
      <c r="P45" s="2"/>
      <c r="Q45" s="2"/>
    </row>
    <row r="46" spans="2:17" ht="15">
      <c r="B46" s="58"/>
      <c r="C46" s="58"/>
      <c r="D46" s="59"/>
      <c r="E46" s="59"/>
      <c r="F46" s="14"/>
      <c r="G46" s="14"/>
      <c r="H46" s="12"/>
      <c r="I46" s="1"/>
      <c r="J46" s="1"/>
      <c r="K46" s="1"/>
      <c r="L46" s="1"/>
      <c r="M46" s="1"/>
      <c r="N46" s="1"/>
      <c r="O46" s="2"/>
      <c r="P46" s="2"/>
      <c r="Q46" s="2"/>
    </row>
    <row r="47" spans="2:17" ht="15">
      <c r="B47" s="21" t="s">
        <v>20</v>
      </c>
      <c r="C47" s="19"/>
      <c r="D47" s="105"/>
      <c r="E47" s="105"/>
      <c r="F47" s="105"/>
      <c r="G47" s="14"/>
      <c r="H47" s="14"/>
      <c r="I47" s="14"/>
      <c r="J47" s="14"/>
      <c r="K47" s="14"/>
      <c r="L47" s="14"/>
      <c r="M47" s="1"/>
      <c r="N47" s="1"/>
      <c r="O47" s="2"/>
      <c r="P47" s="2"/>
      <c r="Q47" s="2"/>
    </row>
    <row r="48" spans="2:17" ht="15">
      <c r="B48" s="21"/>
      <c r="C48" s="19"/>
      <c r="D48" s="40"/>
      <c r="E48" s="40"/>
      <c r="F48" s="40"/>
      <c r="G48" s="14"/>
      <c r="H48" s="14"/>
      <c r="I48" s="14"/>
      <c r="J48" s="14"/>
      <c r="K48" s="14"/>
      <c r="L48" s="14"/>
      <c r="M48" s="1"/>
      <c r="N48" s="1"/>
      <c r="O48" s="2"/>
      <c r="P48" s="2"/>
      <c r="Q48" s="2"/>
    </row>
    <row r="49" spans="2:17" ht="15">
      <c r="B49" s="62">
        <v>8</v>
      </c>
      <c r="C49" s="61" t="s">
        <v>20</v>
      </c>
      <c r="D49" s="62"/>
      <c r="E49" s="62"/>
      <c r="F49" s="40"/>
      <c r="G49" s="14"/>
      <c r="H49" s="14"/>
      <c r="I49" s="14"/>
      <c r="J49" s="14"/>
      <c r="K49" s="14"/>
      <c r="L49" s="14"/>
      <c r="M49" s="1"/>
      <c r="N49" s="1"/>
      <c r="O49" s="2"/>
      <c r="P49" s="2"/>
      <c r="Q49" s="2"/>
    </row>
    <row r="50" spans="2:17" ht="15">
      <c r="B50" s="21"/>
      <c r="C50" s="19"/>
      <c r="D50" s="40"/>
      <c r="E50" s="40"/>
      <c r="F50" s="40"/>
      <c r="G50" s="14"/>
      <c r="H50" s="14"/>
      <c r="I50" s="14"/>
      <c r="J50" s="14"/>
      <c r="K50" s="14"/>
      <c r="L50" s="14"/>
      <c r="M50" s="1"/>
      <c r="N50" s="1"/>
      <c r="O50" s="2"/>
      <c r="P50" s="2"/>
      <c r="Q50" s="2"/>
    </row>
    <row r="51" spans="2:17" ht="15">
      <c r="B51" s="13"/>
      <c r="C51" s="13"/>
      <c r="D51" s="13"/>
      <c r="E51" s="13"/>
      <c r="F51" s="13"/>
      <c r="G51" s="15"/>
      <c r="H51" s="16"/>
      <c r="I51" s="16"/>
      <c r="J51" s="20"/>
      <c r="K51" s="15"/>
      <c r="L51" s="15"/>
      <c r="M51" s="1"/>
      <c r="N51" s="1"/>
      <c r="O51" s="2"/>
      <c r="P51" s="2"/>
      <c r="Q51" s="2"/>
    </row>
    <row r="52" spans="2:17" ht="15">
      <c r="B52" s="13"/>
      <c r="C52" s="13"/>
      <c r="D52" s="13"/>
      <c r="E52" s="13"/>
      <c r="F52" s="13"/>
      <c r="G52" s="15"/>
      <c r="H52" s="16"/>
      <c r="I52" s="16"/>
      <c r="J52" s="17"/>
      <c r="K52" s="15"/>
      <c r="L52" s="15"/>
      <c r="M52" s="1"/>
      <c r="N52" s="1"/>
      <c r="O52" s="2"/>
      <c r="P52" s="2"/>
      <c r="Q52" s="2"/>
    </row>
    <row r="53" spans="2:17" ht="15">
      <c r="B53" s="13"/>
      <c r="C53" s="13"/>
      <c r="D53" s="13"/>
      <c r="E53" s="13"/>
      <c r="F53" s="13"/>
      <c r="G53" s="15"/>
      <c r="H53" s="16"/>
      <c r="I53" s="16"/>
      <c r="J53" s="17"/>
      <c r="K53" s="15"/>
      <c r="L53" s="15"/>
      <c r="M53" s="1"/>
      <c r="N53" s="1"/>
      <c r="O53" s="2"/>
      <c r="P53" s="2"/>
      <c r="Q53" s="2"/>
    </row>
    <row r="54" spans="2:17" ht="14.25">
      <c r="B54" s="135" t="s">
        <v>33</v>
      </c>
      <c r="C54" s="135"/>
      <c r="D54" s="135"/>
      <c r="E54" s="135"/>
      <c r="F54" s="135"/>
      <c r="G54" s="135"/>
      <c r="H54" s="135"/>
      <c r="I54" s="135"/>
      <c r="J54" s="135"/>
      <c r="K54" s="135"/>
      <c r="L54" s="63"/>
      <c r="M54" s="63"/>
      <c r="N54" s="63"/>
      <c r="O54" s="2"/>
      <c r="P54" s="2"/>
      <c r="Q54" s="2"/>
    </row>
    <row r="55" spans="2:17" ht="14.25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3"/>
      <c r="M55" s="63"/>
      <c r="N55" s="63"/>
      <c r="O55" s="2"/>
      <c r="P55" s="2"/>
      <c r="Q55" s="2"/>
    </row>
    <row r="56" spans="2:17" ht="15">
      <c r="B56" s="136" t="s">
        <v>13</v>
      </c>
      <c r="C56" s="137"/>
      <c r="D56" s="138"/>
      <c r="E56" s="139" t="s">
        <v>14</v>
      </c>
      <c r="F56" s="139"/>
      <c r="G56" s="136" t="s">
        <v>15</v>
      </c>
      <c r="H56" s="137"/>
      <c r="I56" s="138"/>
      <c r="J56" s="45" t="s">
        <v>16</v>
      </c>
      <c r="K56" s="54"/>
      <c r="L56" s="14"/>
      <c r="M56" s="1"/>
      <c r="N56" s="1"/>
      <c r="O56" s="2"/>
      <c r="P56" s="2"/>
      <c r="Q56" s="2"/>
    </row>
    <row r="57" spans="2:17" ht="15.75" thickBot="1">
      <c r="B57" s="122">
        <v>1</v>
      </c>
      <c r="C57" s="123"/>
      <c r="D57" s="124"/>
      <c r="E57" s="122">
        <v>2</v>
      </c>
      <c r="F57" s="124"/>
      <c r="G57" s="122">
        <v>3</v>
      </c>
      <c r="H57" s="123"/>
      <c r="I57" s="124"/>
      <c r="J57" s="69">
        <v>4</v>
      </c>
      <c r="K57" s="54"/>
      <c r="L57" s="14"/>
      <c r="M57" s="1"/>
      <c r="N57" s="1"/>
      <c r="O57" s="2"/>
      <c r="P57" s="2"/>
      <c r="Q57" s="2"/>
    </row>
    <row r="58" spans="2:17" ht="15">
      <c r="B58" s="70">
        <v>1</v>
      </c>
      <c r="C58" s="174" t="s">
        <v>28</v>
      </c>
      <c r="D58" s="175"/>
      <c r="E58" s="176">
        <f>0</f>
        <v>0</v>
      </c>
      <c r="F58" s="177"/>
      <c r="G58" s="178">
        <v>0</v>
      </c>
      <c r="H58" s="179"/>
      <c r="I58" s="180"/>
      <c r="J58" s="71">
        <f>E58-G58</f>
        <v>0</v>
      </c>
      <c r="K58" s="54"/>
      <c r="L58" s="12"/>
      <c r="M58" s="1"/>
      <c r="N58" s="1"/>
      <c r="O58" s="2"/>
      <c r="P58" s="2"/>
      <c r="Q58" s="2"/>
    </row>
    <row r="59" spans="2:17" ht="15">
      <c r="B59" s="47">
        <v>2</v>
      </c>
      <c r="C59" s="125" t="s">
        <v>29</v>
      </c>
      <c r="D59" s="126"/>
      <c r="E59" s="127">
        <f>M23</f>
        <v>0</v>
      </c>
      <c r="F59" s="128"/>
      <c r="G59" s="129">
        <f>D37</f>
        <v>4063.17</v>
      </c>
      <c r="H59" s="130"/>
      <c r="I59" s="131"/>
      <c r="J59" s="72">
        <f>E59-G59</f>
        <v>-4063.17</v>
      </c>
      <c r="K59" s="54"/>
      <c r="L59" s="22"/>
      <c r="M59" s="1"/>
      <c r="N59" s="1"/>
      <c r="O59" s="2"/>
      <c r="P59" s="2"/>
      <c r="Q59" s="2"/>
    </row>
    <row r="60" spans="2:17" ht="15.75" thickBot="1">
      <c r="B60" s="73">
        <v>3</v>
      </c>
      <c r="C60" s="110" t="s">
        <v>25</v>
      </c>
      <c r="D60" s="111"/>
      <c r="E60" s="112">
        <f>E58+E59</f>
        <v>0</v>
      </c>
      <c r="F60" s="113"/>
      <c r="G60" s="114">
        <f>G58+G59</f>
        <v>4063.17</v>
      </c>
      <c r="H60" s="115"/>
      <c r="I60" s="116"/>
      <c r="J60" s="74">
        <f>J58+J59</f>
        <v>-4063.17</v>
      </c>
      <c r="K60" s="54"/>
      <c r="L60" s="12"/>
      <c r="M60" s="1"/>
      <c r="N60" s="1"/>
      <c r="O60" s="2"/>
      <c r="P60" s="2"/>
      <c r="Q60" s="2"/>
    </row>
    <row r="61" spans="2:17" ht="34.5" customHeight="1">
      <c r="B61" s="25" t="s">
        <v>66</v>
      </c>
      <c r="C61" s="117" t="s">
        <v>89</v>
      </c>
      <c r="D61" s="118"/>
      <c r="E61" s="95">
        <f>J25</f>
        <v>0</v>
      </c>
      <c r="F61" s="96"/>
      <c r="G61" s="119">
        <f>D42</f>
        <v>1832.41</v>
      </c>
      <c r="H61" s="120"/>
      <c r="I61" s="121"/>
      <c r="J61" s="77">
        <f>E61-G61</f>
        <v>-1832.41</v>
      </c>
      <c r="K61" s="54"/>
      <c r="L61" s="12"/>
      <c r="M61" s="1"/>
      <c r="N61" s="1"/>
      <c r="O61" s="2"/>
      <c r="P61" s="2"/>
      <c r="Q61" s="2"/>
    </row>
    <row r="62" spans="2:17" ht="15">
      <c r="B62" s="48" t="s">
        <v>67</v>
      </c>
      <c r="C62" s="103" t="s">
        <v>56</v>
      </c>
      <c r="D62" s="104"/>
      <c r="E62" s="95">
        <f>J26</f>
        <v>0</v>
      </c>
      <c r="F62" s="96"/>
      <c r="G62" s="107">
        <f>D38+D39+D40+D44</f>
        <v>0</v>
      </c>
      <c r="H62" s="108"/>
      <c r="I62" s="109"/>
      <c r="J62" s="77">
        <f>E62-G62</f>
        <v>0</v>
      </c>
      <c r="K62" s="54"/>
      <c r="L62" s="12"/>
      <c r="M62" s="1"/>
      <c r="N62" s="1"/>
      <c r="O62" s="2"/>
      <c r="P62" s="2"/>
      <c r="Q62" s="2"/>
    </row>
    <row r="63" spans="2:17" ht="15">
      <c r="B63" s="48" t="s">
        <v>68</v>
      </c>
      <c r="C63" s="103" t="s">
        <v>55</v>
      </c>
      <c r="D63" s="104"/>
      <c r="E63" s="95">
        <f>J27</f>
        <v>0</v>
      </c>
      <c r="F63" s="96"/>
      <c r="G63" s="97">
        <f>D49</f>
        <v>0</v>
      </c>
      <c r="H63" s="98"/>
      <c r="I63" s="99"/>
      <c r="J63" s="77">
        <f>E63-G63</f>
        <v>0</v>
      </c>
      <c r="K63" s="54"/>
      <c r="L63" s="12"/>
      <c r="M63" s="102"/>
      <c r="N63" s="102"/>
      <c r="O63" s="102"/>
      <c r="P63" s="102"/>
      <c r="Q63" s="102"/>
    </row>
    <row r="64" spans="2:17" ht="15">
      <c r="B64" s="48" t="s">
        <v>69</v>
      </c>
      <c r="C64" s="103" t="s">
        <v>54</v>
      </c>
      <c r="D64" s="104"/>
      <c r="E64" s="95">
        <f>J28</f>
        <v>0</v>
      </c>
      <c r="F64" s="96"/>
      <c r="G64" s="97">
        <f>D41</f>
        <v>1434.06</v>
      </c>
      <c r="H64" s="98"/>
      <c r="I64" s="99"/>
      <c r="J64" s="77">
        <f>E64-G64</f>
        <v>-1434.06</v>
      </c>
      <c r="K64" s="54"/>
      <c r="L64" s="12"/>
      <c r="M64" s="1"/>
      <c r="N64" s="1"/>
      <c r="O64" s="2"/>
      <c r="P64" s="2"/>
      <c r="Q64" s="2"/>
    </row>
    <row r="65" spans="2:17" ht="15">
      <c r="B65" s="48" t="s">
        <v>70</v>
      </c>
      <c r="C65" s="94" t="s">
        <v>53</v>
      </c>
      <c r="D65" s="94"/>
      <c r="E65" s="95">
        <f>J29</f>
        <v>0</v>
      </c>
      <c r="F65" s="96"/>
      <c r="G65" s="97">
        <f>D43</f>
        <v>796.7</v>
      </c>
      <c r="H65" s="98"/>
      <c r="I65" s="99"/>
      <c r="J65" s="77">
        <f>E65-G65</f>
        <v>-796.7</v>
      </c>
      <c r="K65" s="54"/>
      <c r="L65" s="12"/>
      <c r="M65" s="1"/>
      <c r="N65" s="1"/>
      <c r="O65" s="2"/>
      <c r="P65" s="2"/>
      <c r="Q65" s="2"/>
    </row>
    <row r="66" spans="2:17" ht="15">
      <c r="B66" s="65"/>
      <c r="C66" s="100"/>
      <c r="D66" s="100"/>
      <c r="E66" s="100"/>
      <c r="F66" s="100"/>
      <c r="G66" s="101"/>
      <c r="H66" s="100"/>
      <c r="I66" s="66"/>
      <c r="J66" s="22"/>
      <c r="K66" s="54"/>
      <c r="L66" s="12"/>
      <c r="M66" s="1"/>
      <c r="N66" s="1"/>
      <c r="O66" s="2"/>
      <c r="P66" s="2"/>
      <c r="Q66" s="2"/>
    </row>
    <row r="67" spans="2:17" ht="15">
      <c r="B67" s="65"/>
      <c r="C67" s="100"/>
      <c r="D67" s="100"/>
      <c r="E67" s="43"/>
      <c r="F67" s="43"/>
      <c r="G67" s="105"/>
      <c r="H67" s="106"/>
      <c r="I67" s="67"/>
      <c r="J67" s="68"/>
      <c r="K67" s="54"/>
      <c r="L67" s="43"/>
      <c r="M67" s="2"/>
      <c r="N67" s="2"/>
      <c r="O67" s="2"/>
      <c r="P67" s="2"/>
      <c r="Q67" s="2"/>
    </row>
    <row r="68" spans="2:17" ht="15">
      <c r="B68" s="15"/>
      <c r="C68" s="15"/>
      <c r="D68" s="12"/>
      <c r="E68" s="12"/>
      <c r="F68" s="12"/>
      <c r="G68" s="16"/>
      <c r="H68" s="16"/>
      <c r="I68" s="16"/>
      <c r="J68" s="16"/>
      <c r="K68" s="22"/>
      <c r="L68" s="12"/>
      <c r="M68" s="1"/>
      <c r="N68" s="1"/>
      <c r="O68" s="2"/>
      <c r="P68" s="2"/>
      <c r="Q68" s="2"/>
    </row>
    <row r="69" spans="2:17" ht="15">
      <c r="B69" s="15"/>
      <c r="C69" s="15"/>
      <c r="D69" s="12"/>
      <c r="E69" s="12"/>
      <c r="F69" s="12"/>
      <c r="G69" s="16"/>
      <c r="H69" s="15"/>
      <c r="I69" s="16"/>
      <c r="J69" s="15"/>
      <c r="K69" s="22"/>
      <c r="L69" s="1"/>
      <c r="M69" s="1"/>
      <c r="N69" s="1"/>
      <c r="O69" s="2"/>
      <c r="P69" s="2"/>
      <c r="Q69" s="2"/>
    </row>
    <row r="70" spans="2:17" ht="15">
      <c r="B70" s="15"/>
      <c r="C70" s="15"/>
      <c r="D70" s="12"/>
      <c r="E70" s="12"/>
      <c r="F70" s="12"/>
      <c r="G70" s="16"/>
      <c r="H70" s="15"/>
      <c r="I70" s="16"/>
      <c r="J70" s="15"/>
      <c r="K70" s="22"/>
      <c r="L70" s="1"/>
      <c r="M70" s="1"/>
      <c r="N70" s="1"/>
      <c r="O70" s="2"/>
      <c r="P70" s="2"/>
      <c r="Q70" s="2"/>
    </row>
    <row r="71" spans="2:17" ht="15">
      <c r="B71" s="15"/>
      <c r="C71" s="15"/>
      <c r="D71" s="12"/>
      <c r="E71" s="12"/>
      <c r="F71" s="12"/>
      <c r="G71" s="16"/>
      <c r="H71" s="15"/>
      <c r="I71" s="16"/>
      <c r="J71" s="15"/>
      <c r="K71" s="22"/>
      <c r="L71" s="1"/>
      <c r="M71" s="1"/>
      <c r="N71" s="1"/>
      <c r="O71" s="2"/>
      <c r="P71" s="2"/>
      <c r="Q71" s="2"/>
    </row>
    <row r="72" spans="2:17" ht="15">
      <c r="B72" s="2"/>
      <c r="C72" s="1" t="s">
        <v>17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2:17" ht="12.75">
      <c r="B73" s="2"/>
      <c r="C73" s="2"/>
      <c r="D73" s="2"/>
      <c r="E73" s="2"/>
      <c r="F73" s="2"/>
      <c r="G73" s="2"/>
      <c r="H73" s="2" t="s">
        <v>27</v>
      </c>
      <c r="I73" s="2"/>
      <c r="J73" s="2"/>
      <c r="K73" s="2"/>
      <c r="L73" s="2"/>
      <c r="M73" s="2"/>
      <c r="N73" s="2"/>
      <c r="O73" s="2"/>
      <c r="P73" s="2"/>
      <c r="Q73" s="2"/>
    </row>
    <row r="74" spans="2:17" ht="15">
      <c r="B74" s="2"/>
      <c r="C74" s="1" t="s">
        <v>26</v>
      </c>
      <c r="D74" s="2"/>
      <c r="E74" s="2"/>
      <c r="F74" s="2"/>
      <c r="G74" s="2"/>
      <c r="H74" s="2" t="s">
        <v>24</v>
      </c>
      <c r="I74" s="2"/>
      <c r="J74" s="2"/>
      <c r="K74" s="2"/>
      <c r="L74" s="2"/>
      <c r="M74" s="2"/>
      <c r="N74" s="2"/>
      <c r="O74" s="2"/>
      <c r="P74" s="2"/>
      <c r="Q74" s="2"/>
    </row>
    <row r="75" spans="2:17" ht="12.75">
      <c r="B75" s="2"/>
      <c r="C75" s="2"/>
      <c r="D75" s="2"/>
      <c r="E75" s="2"/>
      <c r="F75" s="2"/>
      <c r="G75" s="2"/>
      <c r="H75" s="93" t="s">
        <v>18</v>
      </c>
      <c r="I75" s="93"/>
      <c r="J75" s="2"/>
      <c r="K75" s="2"/>
      <c r="L75" s="2"/>
      <c r="M75" s="2"/>
      <c r="N75" s="2"/>
      <c r="O75" s="2"/>
      <c r="P75" s="2"/>
      <c r="Q75" s="2"/>
    </row>
  </sheetData>
  <sheetProtection/>
  <mergeCells count="68">
    <mergeCell ref="B45:C45"/>
    <mergeCell ref="F39:G39"/>
    <mergeCell ref="F19:I19"/>
    <mergeCell ref="J19:M19"/>
    <mergeCell ref="N19:N22"/>
    <mergeCell ref="O19:O22"/>
    <mergeCell ref="B18:M18"/>
    <mergeCell ref="D19:D22"/>
    <mergeCell ref="E19:E22"/>
    <mergeCell ref="B8:N8"/>
    <mergeCell ref="B9:N9"/>
    <mergeCell ref="B10:N10"/>
    <mergeCell ref="B11:N11"/>
    <mergeCell ref="B15:J15"/>
    <mergeCell ref="K15:M15"/>
    <mergeCell ref="B20:C21"/>
    <mergeCell ref="K20:K22"/>
    <mergeCell ref="L20:L22"/>
    <mergeCell ref="B23:C23"/>
    <mergeCell ref="B24:L24"/>
    <mergeCell ref="B33:N33"/>
    <mergeCell ref="F36:G36"/>
    <mergeCell ref="B37:C37"/>
    <mergeCell ref="F38:G38"/>
    <mergeCell ref="D47:F47"/>
    <mergeCell ref="B54:K54"/>
    <mergeCell ref="B56:D56"/>
    <mergeCell ref="E56:F56"/>
    <mergeCell ref="G56:I56"/>
    <mergeCell ref="F40:G40"/>
    <mergeCell ref="F42:G42"/>
    <mergeCell ref="B57:D57"/>
    <mergeCell ref="E57:F57"/>
    <mergeCell ref="G57:I57"/>
    <mergeCell ref="C59:D59"/>
    <mergeCell ref="E59:F59"/>
    <mergeCell ref="G59:I59"/>
    <mergeCell ref="C58:D58"/>
    <mergeCell ref="E58:F58"/>
    <mergeCell ref="G58:I58"/>
    <mergeCell ref="C60:D60"/>
    <mergeCell ref="E60:F60"/>
    <mergeCell ref="G60:I60"/>
    <mergeCell ref="C61:D61"/>
    <mergeCell ref="E61:F61"/>
    <mergeCell ref="G61:I61"/>
    <mergeCell ref="C62:D62"/>
    <mergeCell ref="E62:F62"/>
    <mergeCell ref="G62:I62"/>
    <mergeCell ref="C63:D63"/>
    <mergeCell ref="E63:F63"/>
    <mergeCell ref="G63:I63"/>
    <mergeCell ref="M63:Q63"/>
    <mergeCell ref="C64:D64"/>
    <mergeCell ref="E64:F64"/>
    <mergeCell ref="G64:I64"/>
    <mergeCell ref="C67:D67"/>
    <mergeCell ref="G67:H67"/>
    <mergeCell ref="N3:O3"/>
    <mergeCell ref="N4:O4"/>
    <mergeCell ref="N5:O5"/>
    <mergeCell ref="H75:I75"/>
    <mergeCell ref="C65:D65"/>
    <mergeCell ref="E65:F65"/>
    <mergeCell ref="G65:I65"/>
    <mergeCell ref="C66:D66"/>
    <mergeCell ref="E66:F66"/>
    <mergeCell ref="G66:H6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5"/>
  <sheetViews>
    <sheetView tabSelected="1" zoomScalePageLayoutView="0" workbookViewId="0" topLeftCell="B1">
      <selection activeCell="D50" sqref="D50"/>
    </sheetView>
  </sheetViews>
  <sheetFormatPr defaultColWidth="9.140625" defaultRowHeight="12.75"/>
  <cols>
    <col min="1" max="1" width="4.00390625" style="0" customWidth="1"/>
    <col min="2" max="2" width="5.57421875" style="0" customWidth="1"/>
    <col min="3" max="3" width="34.421875" style="0" customWidth="1"/>
    <col min="4" max="4" width="13.28125" style="0" customWidth="1"/>
    <col min="5" max="5" width="13.00390625" style="0" customWidth="1"/>
    <col min="6" max="6" width="12.00390625" style="0" customWidth="1"/>
    <col min="8" max="8" width="10.28125" style="0" customWidth="1"/>
    <col min="9" max="9" width="14.57421875" style="0" customWidth="1"/>
    <col min="10" max="10" width="11.7109375" style="0" customWidth="1"/>
    <col min="12" max="12" width="12.421875" style="0" customWidth="1"/>
    <col min="14" max="14" width="17.8515625" style="0" customWidth="1"/>
    <col min="15" max="15" width="16.57421875" style="0" customWidth="1"/>
  </cols>
  <sheetData>
    <row r="2" spans="14:15" ht="12.75">
      <c r="N2" s="91" t="s">
        <v>86</v>
      </c>
      <c r="O2" s="91"/>
    </row>
    <row r="3" spans="14:15" ht="12.75">
      <c r="N3" s="92" t="s">
        <v>87</v>
      </c>
      <c r="O3" s="92"/>
    </row>
    <row r="4" spans="14:15" ht="12.75">
      <c r="N4" s="92" t="s">
        <v>88</v>
      </c>
      <c r="O4" s="92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2.5">
      <c r="A7" s="2"/>
      <c r="B7" s="155" t="s">
        <v>47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</row>
    <row r="8" spans="1:14" ht="22.5">
      <c r="A8" s="2"/>
      <c r="B8" s="155" t="s">
        <v>48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</row>
    <row r="9" spans="1:14" ht="12.75">
      <c r="A9" s="2"/>
      <c r="B9" s="156" t="s">
        <v>49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</row>
    <row r="10" spans="1:14" ht="15.75">
      <c r="A10" s="2"/>
      <c r="B10" s="157" t="s">
        <v>50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</row>
    <row r="11" spans="1:14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4" spans="2:15" ht="14.25">
      <c r="B14" s="153" t="s">
        <v>30</v>
      </c>
      <c r="C14" s="153"/>
      <c r="D14" s="153"/>
      <c r="E14" s="153"/>
      <c r="F14" s="153"/>
      <c r="G14" s="153"/>
      <c r="H14" s="153"/>
      <c r="I14" s="153"/>
      <c r="J14" s="153"/>
      <c r="K14" s="153" t="s">
        <v>91</v>
      </c>
      <c r="L14" s="153"/>
      <c r="M14" s="153"/>
      <c r="N14" s="26"/>
      <c r="O14" s="26"/>
    </row>
    <row r="15" spans="2:13" ht="15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2:17" ht="12.75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23"/>
      <c r="O16" s="23"/>
      <c r="P16" s="2"/>
      <c r="Q16" s="2"/>
    </row>
    <row r="17" spans="2:17" ht="30" customHeight="1">
      <c r="B17" s="167" t="s">
        <v>44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"/>
      <c r="O17" s="2"/>
      <c r="P17" s="2"/>
      <c r="Q17" s="2"/>
    </row>
    <row r="18" spans="2:17" ht="15">
      <c r="B18" s="3"/>
      <c r="C18" s="4"/>
      <c r="D18" s="168" t="s">
        <v>23</v>
      </c>
      <c r="E18" s="171" t="s">
        <v>52</v>
      </c>
      <c r="F18" s="158" t="s">
        <v>7</v>
      </c>
      <c r="G18" s="159"/>
      <c r="H18" s="159"/>
      <c r="I18" s="160"/>
      <c r="J18" s="158" t="s">
        <v>8</v>
      </c>
      <c r="K18" s="159"/>
      <c r="L18" s="159"/>
      <c r="M18" s="160"/>
      <c r="N18" s="161" t="s">
        <v>58</v>
      </c>
      <c r="O18" s="164" t="s">
        <v>85</v>
      </c>
      <c r="P18" s="2"/>
      <c r="Q18" s="2"/>
    </row>
    <row r="19" spans="2:17" ht="12.75">
      <c r="B19" s="140" t="s">
        <v>6</v>
      </c>
      <c r="C19" s="141"/>
      <c r="D19" s="169"/>
      <c r="E19" s="172"/>
      <c r="F19" s="5" t="s">
        <v>0</v>
      </c>
      <c r="G19" s="5" t="s">
        <v>2</v>
      </c>
      <c r="H19" s="5"/>
      <c r="I19" s="5"/>
      <c r="J19" s="5" t="s">
        <v>0</v>
      </c>
      <c r="K19" s="142" t="s">
        <v>57</v>
      </c>
      <c r="L19" s="145" t="s">
        <v>4</v>
      </c>
      <c r="M19" s="5"/>
      <c r="N19" s="162"/>
      <c r="O19" s="165"/>
      <c r="P19" s="2"/>
      <c r="Q19" s="2"/>
    </row>
    <row r="20" spans="2:17" ht="12.75">
      <c r="B20" s="140"/>
      <c r="C20" s="141"/>
      <c r="D20" s="169"/>
      <c r="E20" s="172"/>
      <c r="F20" s="6" t="s">
        <v>21</v>
      </c>
      <c r="G20" s="6" t="s">
        <v>3</v>
      </c>
      <c r="H20" s="6" t="s">
        <v>4</v>
      </c>
      <c r="I20" s="6" t="s">
        <v>5</v>
      </c>
      <c r="J20" s="6" t="s">
        <v>21</v>
      </c>
      <c r="K20" s="143"/>
      <c r="L20" s="146"/>
      <c r="M20" s="6" t="s">
        <v>5</v>
      </c>
      <c r="N20" s="162"/>
      <c r="O20" s="165"/>
      <c r="P20" s="2"/>
      <c r="Q20" s="2"/>
    </row>
    <row r="21" spans="2:17" ht="15.75" customHeight="1">
      <c r="B21" s="7"/>
      <c r="C21" s="8"/>
      <c r="D21" s="170"/>
      <c r="E21" s="173"/>
      <c r="F21" s="9" t="s">
        <v>1</v>
      </c>
      <c r="G21" s="9"/>
      <c r="H21" s="9"/>
      <c r="I21" s="9"/>
      <c r="J21" s="9" t="s">
        <v>1</v>
      </c>
      <c r="K21" s="144"/>
      <c r="L21" s="147"/>
      <c r="M21" s="9"/>
      <c r="N21" s="163"/>
      <c r="O21" s="166"/>
      <c r="P21" s="2"/>
      <c r="Q21" s="2"/>
    </row>
    <row r="22" spans="2:17" ht="15">
      <c r="B22" s="148" t="s">
        <v>9</v>
      </c>
      <c r="C22" s="149"/>
      <c r="D22" s="35">
        <f>SUM(D24:D27)</f>
        <v>11.120000000000001</v>
      </c>
      <c r="E22" s="51">
        <f>SUM(E24:E27)</f>
        <v>0.9999999999999999</v>
      </c>
      <c r="F22" s="89">
        <v>5174.13</v>
      </c>
      <c r="G22" s="31"/>
      <c r="H22" s="31"/>
      <c r="I22" s="37">
        <f>F22+F29</f>
        <v>5639.43</v>
      </c>
      <c r="J22" s="87">
        <v>1761.16</v>
      </c>
      <c r="K22" s="52"/>
      <c r="L22" s="52"/>
      <c r="M22" s="37">
        <f>J22+J29</f>
        <v>1863.39</v>
      </c>
      <c r="N22" s="29">
        <f>M22-I22</f>
        <v>-3776.04</v>
      </c>
      <c r="O22" s="29">
        <f>N22+нояб!O23</f>
        <v>-42288.59</v>
      </c>
      <c r="P22" s="2"/>
      <c r="Q22" s="2"/>
    </row>
    <row r="23" spans="3:17" ht="26.25" customHeight="1">
      <c r="C23" s="85">
        <f>D22+D29</f>
        <v>12.120000000000001</v>
      </c>
      <c r="D23" s="84"/>
      <c r="E23" s="84"/>
      <c r="F23" s="84"/>
      <c r="G23" s="84"/>
      <c r="H23" s="84"/>
      <c r="I23" s="84"/>
      <c r="J23" s="150" t="s">
        <v>19</v>
      </c>
      <c r="K23" s="151"/>
      <c r="L23" s="152"/>
      <c r="M23" s="38">
        <f>J22*100/F22</f>
        <v>34.03779959142889</v>
      </c>
      <c r="N23" s="29"/>
      <c r="O23" s="29"/>
      <c r="P23" s="2"/>
      <c r="Q23" s="2"/>
    </row>
    <row r="24" spans="2:17" ht="21.75" customHeight="1">
      <c r="B24" s="48">
        <v>1</v>
      </c>
      <c r="C24" s="49" t="s">
        <v>89</v>
      </c>
      <c r="D24" s="46">
        <v>2.3</v>
      </c>
      <c r="E24" s="50">
        <f>D24/D22</f>
        <v>0.20683453237410068</v>
      </c>
      <c r="F24" s="27">
        <f>E24*F22</f>
        <v>1070.1887589928056</v>
      </c>
      <c r="G24" s="24"/>
      <c r="H24" s="24"/>
      <c r="I24" s="24"/>
      <c r="J24" s="27">
        <f>E24*J22</f>
        <v>364.26870503597115</v>
      </c>
      <c r="K24" s="24"/>
      <c r="L24" s="18"/>
      <c r="M24" s="18"/>
      <c r="N24" s="29">
        <f>J24-F24</f>
        <v>-705.9200539568344</v>
      </c>
      <c r="O24" s="29">
        <f>N24+нояб!O25</f>
        <v>-7883.32856299119</v>
      </c>
      <c r="P24" s="2"/>
      <c r="Q24" s="2"/>
    </row>
    <row r="25" spans="2:17" ht="21" customHeight="1">
      <c r="B25" s="48">
        <v>2</v>
      </c>
      <c r="C25" s="49" t="s">
        <v>56</v>
      </c>
      <c r="D25" s="46">
        <v>3.4</v>
      </c>
      <c r="E25" s="50">
        <f>D25/D22</f>
        <v>0.3057553956834532</v>
      </c>
      <c r="F25" s="27">
        <f>E25*F22</f>
        <v>1582.0181654676257</v>
      </c>
      <c r="G25" s="24"/>
      <c r="H25" s="24"/>
      <c r="I25" s="24"/>
      <c r="J25" s="27">
        <f>E25*J22</f>
        <v>538.4841726618705</v>
      </c>
      <c r="K25" s="24"/>
      <c r="L25" s="18"/>
      <c r="M25" s="18"/>
      <c r="N25" s="29">
        <f>J25-F25</f>
        <v>-1043.5339928057551</v>
      </c>
      <c r="O25" s="29">
        <f>N25+нояб!O26</f>
        <v>-11653.616136595672</v>
      </c>
      <c r="P25" s="2"/>
      <c r="Q25" s="2"/>
    </row>
    <row r="26" spans="2:17" ht="15.75" customHeight="1">
      <c r="B26" s="48">
        <v>3</v>
      </c>
      <c r="C26" s="49" t="s">
        <v>55</v>
      </c>
      <c r="D26" s="86">
        <v>3.62</v>
      </c>
      <c r="E26" s="50">
        <f>D26/D22</f>
        <v>0.3255395683453237</v>
      </c>
      <c r="F26" s="27">
        <f>E26*F22</f>
        <v>1684.3840467625898</v>
      </c>
      <c r="G26" s="24"/>
      <c r="H26" s="24"/>
      <c r="I26" s="24"/>
      <c r="J26" s="27">
        <f>E26*J22</f>
        <v>573.3272661870503</v>
      </c>
      <c r="K26" s="24"/>
      <c r="L26" s="18"/>
      <c r="M26" s="18"/>
      <c r="N26" s="29">
        <f>J26-F26</f>
        <v>-1111.0567805755395</v>
      </c>
      <c r="O26" s="29">
        <f>N26+нояб!O27</f>
        <v>-12407.673651316569</v>
      </c>
      <c r="P26" s="2"/>
      <c r="Q26" s="2"/>
    </row>
    <row r="27" spans="2:17" ht="18" customHeight="1">
      <c r="B27" s="48">
        <v>4</v>
      </c>
      <c r="C27" s="49" t="s">
        <v>54</v>
      </c>
      <c r="D27" s="46">
        <v>1.8</v>
      </c>
      <c r="E27" s="50">
        <f>D27/D22</f>
        <v>0.1618705035971223</v>
      </c>
      <c r="F27" s="27">
        <f>E27*F22</f>
        <v>837.5390287769784</v>
      </c>
      <c r="G27" s="24"/>
      <c r="H27" s="24"/>
      <c r="I27" s="24"/>
      <c r="J27" s="27">
        <f>E27*J22</f>
        <v>285.07985611510793</v>
      </c>
      <c r="K27" s="24"/>
      <c r="L27" s="18"/>
      <c r="M27" s="18"/>
      <c r="N27" s="29">
        <f>J27-F27</f>
        <v>-552.4591726618705</v>
      </c>
      <c r="O27" s="29">
        <f>N27+нояб!O28</f>
        <v>-6169.561484080063</v>
      </c>
      <c r="P27" s="2"/>
      <c r="Q27" s="2"/>
    </row>
    <row r="28" spans="2:17" ht="18" customHeight="1">
      <c r="B28" s="182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9"/>
      <c r="P28" s="2"/>
      <c r="Q28" s="2"/>
    </row>
    <row r="29" spans="2:17" ht="15.75" customHeight="1">
      <c r="B29" s="48">
        <v>5</v>
      </c>
      <c r="C29" s="49" t="s">
        <v>53</v>
      </c>
      <c r="D29" s="28">
        <v>1</v>
      </c>
      <c r="E29" s="50"/>
      <c r="F29" s="78">
        <v>465.3</v>
      </c>
      <c r="G29" s="24"/>
      <c r="H29" s="24"/>
      <c r="I29" s="24"/>
      <c r="J29" s="78">
        <v>102.23</v>
      </c>
      <c r="K29" s="24"/>
      <c r="L29" s="18"/>
      <c r="M29" s="18"/>
      <c r="N29" s="29">
        <f>J29-F29</f>
        <v>-363.07</v>
      </c>
      <c r="O29" s="29">
        <f>N29+нояб!O30</f>
        <v>-4174.410165016502</v>
      </c>
      <c r="P29" s="2"/>
      <c r="Q29" s="2"/>
    </row>
    <row r="30" spans="2:17" ht="15">
      <c r="B30" s="1"/>
      <c r="C30" s="1"/>
      <c r="D30" s="1"/>
      <c r="E30" s="1"/>
      <c r="F30" s="10"/>
      <c r="G30" s="10"/>
      <c r="H30" s="10"/>
      <c r="I30" s="10"/>
      <c r="J30" s="10"/>
      <c r="K30" s="10"/>
      <c r="L30" s="1"/>
      <c r="M30" s="1"/>
      <c r="N30" s="1"/>
      <c r="O30" s="2"/>
      <c r="P30" s="2"/>
      <c r="Q30" s="2"/>
    </row>
    <row r="31" spans="2:17" ht="15">
      <c r="B31" s="1"/>
      <c r="C31" s="1"/>
      <c r="D31" s="1"/>
      <c r="E31" s="1"/>
      <c r="F31" s="10"/>
      <c r="G31" s="10"/>
      <c r="H31" s="10"/>
      <c r="I31" s="10"/>
      <c r="J31" s="10"/>
      <c r="K31" s="10"/>
      <c r="L31" s="1"/>
      <c r="M31" s="1"/>
      <c r="N31" s="1"/>
      <c r="O31" s="2"/>
      <c r="P31" s="2"/>
      <c r="Q31" s="2"/>
    </row>
    <row r="32" spans="2:17" ht="15">
      <c r="B32" s="1"/>
      <c r="C32" s="1"/>
      <c r="D32" s="1"/>
      <c r="E32" s="1"/>
      <c r="F32" s="10"/>
      <c r="G32" s="10"/>
      <c r="H32" s="10"/>
      <c r="I32" s="10"/>
      <c r="J32" s="10"/>
      <c r="K32" s="10"/>
      <c r="L32" s="1"/>
      <c r="M32" s="1"/>
      <c r="N32" s="1"/>
      <c r="O32" s="2"/>
      <c r="P32" s="2"/>
      <c r="Q32" s="2"/>
    </row>
    <row r="33" spans="2:17" ht="14.25">
      <c r="B33" s="153" t="s">
        <v>45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2"/>
      <c r="P33" s="2"/>
      <c r="Q33" s="2"/>
    </row>
    <row r="34" spans="2:17" ht="14.25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2"/>
      <c r="P34" s="2"/>
      <c r="Q34" s="2"/>
    </row>
    <row r="35" spans="2:17" ht="25.5">
      <c r="B35" s="56" t="s">
        <v>51</v>
      </c>
      <c r="C35" s="55" t="s">
        <v>10</v>
      </c>
      <c r="D35" s="45" t="s">
        <v>22</v>
      </c>
      <c r="E35" s="45" t="s">
        <v>11</v>
      </c>
      <c r="F35" s="15"/>
      <c r="G35" s="54"/>
      <c r="H35" s="11"/>
      <c r="I35" s="1"/>
      <c r="J35" s="1"/>
      <c r="K35" s="1"/>
      <c r="L35" s="1"/>
      <c r="M35" s="1"/>
      <c r="N35" s="1"/>
      <c r="O35" s="2"/>
      <c r="P35" s="2"/>
      <c r="Q35" s="2"/>
    </row>
    <row r="36" spans="2:17" ht="15">
      <c r="B36" s="44">
        <v>1</v>
      </c>
      <c r="C36" s="57">
        <v>2</v>
      </c>
      <c r="D36" s="45">
        <v>3</v>
      </c>
      <c r="E36" s="45">
        <v>4</v>
      </c>
      <c r="F36" s="100"/>
      <c r="G36" s="100"/>
      <c r="H36" s="11"/>
      <c r="I36" s="1"/>
      <c r="J36" s="1"/>
      <c r="K36" s="1"/>
      <c r="L36" s="1"/>
      <c r="M36" s="1"/>
      <c r="N36" s="1"/>
      <c r="O36" s="2"/>
      <c r="P36" s="2"/>
      <c r="Q36" s="2"/>
    </row>
    <row r="37" spans="2:17" ht="15">
      <c r="B37" s="132" t="s">
        <v>9</v>
      </c>
      <c r="C37" s="133"/>
      <c r="D37" s="79">
        <f>D45+D49</f>
        <v>27532.27</v>
      </c>
      <c r="E37" s="45"/>
      <c r="F37" s="15"/>
      <c r="G37" s="15"/>
      <c r="H37" s="11"/>
      <c r="I37" s="1"/>
      <c r="J37" s="1"/>
      <c r="K37" s="1"/>
      <c r="L37" s="1"/>
      <c r="M37" s="1"/>
      <c r="N37" s="1"/>
      <c r="O37" s="2"/>
      <c r="P37" s="2"/>
      <c r="Q37" s="2"/>
    </row>
    <row r="38" spans="2:17" ht="15">
      <c r="B38" s="48">
        <v>1</v>
      </c>
      <c r="C38" s="42" t="s">
        <v>59</v>
      </c>
      <c r="D38" s="81">
        <v>5376.65</v>
      </c>
      <c r="E38" s="31"/>
      <c r="F38" s="134"/>
      <c r="G38" s="134"/>
      <c r="H38" s="12"/>
      <c r="I38" s="1"/>
      <c r="J38" s="1"/>
      <c r="K38" s="1"/>
      <c r="L38" s="1"/>
      <c r="M38" s="1"/>
      <c r="N38" s="1"/>
      <c r="O38" s="2"/>
      <c r="P38" s="2"/>
      <c r="Q38" s="2"/>
    </row>
    <row r="39" spans="2:17" ht="15">
      <c r="B39" s="48">
        <v>2</v>
      </c>
      <c r="C39" s="42" t="s">
        <v>60</v>
      </c>
      <c r="D39" s="82"/>
      <c r="E39" s="60"/>
      <c r="F39" s="154"/>
      <c r="G39" s="154"/>
      <c r="H39" s="12"/>
      <c r="I39" s="1"/>
      <c r="J39" s="1"/>
      <c r="K39" s="1"/>
      <c r="L39" s="1"/>
      <c r="M39" s="1"/>
      <c r="N39" s="1"/>
      <c r="O39" s="2"/>
      <c r="P39" s="2"/>
      <c r="Q39" s="2"/>
    </row>
    <row r="40" spans="2:17" ht="15">
      <c r="B40" s="48">
        <v>3</v>
      </c>
      <c r="C40" s="42" t="s">
        <v>61</v>
      </c>
      <c r="D40" s="81"/>
      <c r="E40" s="31"/>
      <c r="F40" s="154"/>
      <c r="G40" s="154"/>
      <c r="H40" s="12"/>
      <c r="I40" s="1"/>
      <c r="J40" s="1"/>
      <c r="K40" s="1"/>
      <c r="L40" s="1"/>
      <c r="M40" s="1"/>
      <c r="N40" s="1"/>
      <c r="O40" s="2"/>
      <c r="P40" s="2"/>
      <c r="Q40" s="2"/>
    </row>
    <row r="41" spans="2:17" ht="15">
      <c r="B41" s="48">
        <v>4</v>
      </c>
      <c r="C41" s="42" t="s">
        <v>65</v>
      </c>
      <c r="D41" s="90">
        <v>1434.06</v>
      </c>
      <c r="E41" s="31"/>
      <c r="F41" s="14"/>
      <c r="G41" s="14"/>
      <c r="H41" s="12"/>
      <c r="I41" s="1"/>
      <c r="J41" s="1"/>
      <c r="K41" s="1"/>
      <c r="L41" s="1"/>
      <c r="M41" s="1"/>
      <c r="N41" s="1"/>
      <c r="O41" s="2"/>
      <c r="P41" s="2"/>
      <c r="Q41" s="2"/>
    </row>
    <row r="42" spans="2:17" ht="15">
      <c r="B42" s="48">
        <v>5</v>
      </c>
      <c r="C42" s="42" t="s">
        <v>62</v>
      </c>
      <c r="D42" s="90">
        <v>796.7</v>
      </c>
      <c r="E42" s="33"/>
      <c r="F42" s="154"/>
      <c r="G42" s="154"/>
      <c r="H42" s="12"/>
      <c r="I42" s="1"/>
      <c r="J42" s="1"/>
      <c r="K42" s="1"/>
      <c r="L42" s="1"/>
      <c r="M42" s="1"/>
      <c r="N42" s="1"/>
      <c r="O42" s="2"/>
      <c r="P42" s="2"/>
      <c r="Q42" s="2"/>
    </row>
    <row r="43" spans="2:17" ht="15">
      <c r="B43" s="48">
        <v>6</v>
      </c>
      <c r="C43" s="42" t="s">
        <v>63</v>
      </c>
      <c r="D43" s="90">
        <v>717.03</v>
      </c>
      <c r="E43" s="33"/>
      <c r="F43" s="14"/>
      <c r="G43" s="14"/>
      <c r="H43" s="12"/>
      <c r="I43" s="1"/>
      <c r="J43" s="1"/>
      <c r="K43" s="1"/>
      <c r="L43" s="1"/>
      <c r="M43" s="1"/>
      <c r="N43" s="1"/>
      <c r="O43" s="2"/>
      <c r="P43" s="2"/>
      <c r="Q43" s="2"/>
    </row>
    <row r="44" spans="2:17" ht="15">
      <c r="B44" s="48">
        <v>7</v>
      </c>
      <c r="C44" s="42" t="s">
        <v>64</v>
      </c>
      <c r="D44" s="83"/>
      <c r="E44" s="33"/>
      <c r="F44" s="14"/>
      <c r="G44" s="14"/>
      <c r="H44" s="12"/>
      <c r="I44" s="1"/>
      <c r="J44" s="1"/>
      <c r="K44" s="1"/>
      <c r="L44" s="1"/>
      <c r="M44" s="1"/>
      <c r="N44" s="1"/>
      <c r="O44" s="2"/>
      <c r="P44" s="2"/>
      <c r="Q44" s="2"/>
    </row>
    <row r="45" spans="2:17" ht="15">
      <c r="B45" s="181" t="s">
        <v>12</v>
      </c>
      <c r="C45" s="181"/>
      <c r="D45" s="80">
        <f>SUM(D38:D44)</f>
        <v>8324.439999999999</v>
      </c>
      <c r="E45" s="34"/>
      <c r="F45" s="14"/>
      <c r="G45" s="14"/>
      <c r="H45" s="12"/>
      <c r="I45" s="1"/>
      <c r="J45" s="1"/>
      <c r="K45" s="1"/>
      <c r="L45" s="1"/>
      <c r="M45" s="1"/>
      <c r="N45" s="1"/>
      <c r="O45" s="2"/>
      <c r="P45" s="2"/>
      <c r="Q45" s="2"/>
    </row>
    <row r="46" spans="2:17" ht="15">
      <c r="B46" s="58"/>
      <c r="C46" s="58"/>
      <c r="D46" s="59"/>
      <c r="E46" s="59"/>
      <c r="F46" s="14"/>
      <c r="G46" s="14"/>
      <c r="H46" s="12"/>
      <c r="I46" s="1"/>
      <c r="J46" s="1"/>
      <c r="K46" s="1"/>
      <c r="L46" s="1"/>
      <c r="M46" s="1"/>
      <c r="N46" s="1"/>
      <c r="O46" s="2"/>
      <c r="P46" s="2"/>
      <c r="Q46" s="2"/>
    </row>
    <row r="47" spans="2:17" ht="15">
      <c r="B47" s="21" t="s">
        <v>20</v>
      </c>
      <c r="C47" s="19"/>
      <c r="D47" s="105"/>
      <c r="E47" s="105"/>
      <c r="F47" s="105"/>
      <c r="G47" s="14"/>
      <c r="H47" s="14"/>
      <c r="I47" s="14"/>
      <c r="J47" s="14"/>
      <c r="K47" s="14"/>
      <c r="L47" s="14"/>
      <c r="M47" s="1"/>
      <c r="N47" s="1"/>
      <c r="O47" s="2"/>
      <c r="P47" s="2"/>
      <c r="Q47" s="2"/>
    </row>
    <row r="48" spans="2:17" ht="15">
      <c r="B48" s="21"/>
      <c r="C48" s="19"/>
      <c r="D48" s="40"/>
      <c r="E48" s="40"/>
      <c r="F48" s="40"/>
      <c r="G48" s="14"/>
      <c r="H48" s="14"/>
      <c r="I48" s="14"/>
      <c r="J48" s="14"/>
      <c r="K48" s="14"/>
      <c r="L48" s="14"/>
      <c r="M48" s="1"/>
      <c r="N48" s="1"/>
      <c r="O48" s="2"/>
      <c r="P48" s="2"/>
      <c r="Q48" s="2"/>
    </row>
    <row r="49" spans="2:17" ht="15">
      <c r="B49" s="62">
        <v>8</v>
      </c>
      <c r="C49" s="61" t="s">
        <v>20</v>
      </c>
      <c r="D49" s="62">
        <v>19207.83</v>
      </c>
      <c r="E49" s="62"/>
      <c r="F49" s="40"/>
      <c r="G49" s="14"/>
      <c r="H49" s="14"/>
      <c r="I49" s="14"/>
      <c r="J49" s="14"/>
      <c r="K49" s="14"/>
      <c r="L49" s="14"/>
      <c r="M49" s="1"/>
      <c r="N49" s="1"/>
      <c r="O49" s="2"/>
      <c r="P49" s="2"/>
      <c r="Q49" s="2"/>
    </row>
    <row r="50" spans="2:17" ht="15">
      <c r="B50" s="21"/>
      <c r="C50" s="19"/>
      <c r="D50" s="40"/>
      <c r="E50" s="40"/>
      <c r="F50" s="40"/>
      <c r="G50" s="14"/>
      <c r="H50" s="14"/>
      <c r="I50" s="14"/>
      <c r="J50" s="14"/>
      <c r="K50" s="14"/>
      <c r="L50" s="14"/>
      <c r="M50" s="1"/>
      <c r="N50" s="1"/>
      <c r="O50" s="2"/>
      <c r="P50" s="2"/>
      <c r="Q50" s="2"/>
    </row>
    <row r="51" spans="2:17" ht="15">
      <c r="B51" s="13"/>
      <c r="C51" s="13"/>
      <c r="D51" s="13"/>
      <c r="E51" s="13"/>
      <c r="F51" s="13"/>
      <c r="G51" s="15"/>
      <c r="H51" s="16"/>
      <c r="I51" s="16"/>
      <c r="J51" s="20"/>
      <c r="K51" s="15"/>
      <c r="L51" s="15"/>
      <c r="M51" s="1"/>
      <c r="N51" s="1"/>
      <c r="O51" s="2"/>
      <c r="P51" s="2"/>
      <c r="Q51" s="2"/>
    </row>
    <row r="52" spans="2:17" ht="15">
      <c r="B52" s="13"/>
      <c r="C52" s="13"/>
      <c r="D52" s="13"/>
      <c r="E52" s="13"/>
      <c r="F52" s="13"/>
      <c r="G52" s="15"/>
      <c r="H52" s="16"/>
      <c r="I52" s="16"/>
      <c r="J52" s="17"/>
      <c r="K52" s="15"/>
      <c r="L52" s="15"/>
      <c r="M52" s="1"/>
      <c r="N52" s="1"/>
      <c r="O52" s="2"/>
      <c r="P52" s="2"/>
      <c r="Q52" s="2"/>
    </row>
    <row r="53" spans="2:17" ht="15">
      <c r="B53" s="13"/>
      <c r="C53" s="13"/>
      <c r="D53" s="13"/>
      <c r="E53" s="13"/>
      <c r="F53" s="13"/>
      <c r="G53" s="15"/>
      <c r="H53" s="16"/>
      <c r="I53" s="16"/>
      <c r="J53" s="17"/>
      <c r="K53" s="15"/>
      <c r="L53" s="15"/>
      <c r="M53" s="1"/>
      <c r="N53" s="1"/>
      <c r="O53" s="2"/>
      <c r="P53" s="2"/>
      <c r="Q53" s="2"/>
    </row>
    <row r="54" spans="2:17" ht="14.25">
      <c r="B54" s="135" t="s">
        <v>46</v>
      </c>
      <c r="C54" s="135"/>
      <c r="D54" s="135"/>
      <c r="E54" s="135"/>
      <c r="F54" s="135"/>
      <c r="G54" s="135"/>
      <c r="H54" s="135"/>
      <c r="I54" s="135"/>
      <c r="J54" s="135"/>
      <c r="K54" s="135"/>
      <c r="L54" s="63"/>
      <c r="M54" s="63"/>
      <c r="N54" s="63"/>
      <c r="O54" s="2"/>
      <c r="P54" s="2"/>
      <c r="Q54" s="2"/>
    </row>
    <row r="55" spans="2:17" ht="14.25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3"/>
      <c r="M55" s="63"/>
      <c r="N55" s="63"/>
      <c r="O55" s="2"/>
      <c r="P55" s="2"/>
      <c r="Q55" s="2"/>
    </row>
    <row r="56" spans="2:17" ht="15">
      <c r="B56" s="136" t="s">
        <v>13</v>
      </c>
      <c r="C56" s="137"/>
      <c r="D56" s="138"/>
      <c r="E56" s="139" t="s">
        <v>14</v>
      </c>
      <c r="F56" s="139"/>
      <c r="G56" s="136" t="s">
        <v>15</v>
      </c>
      <c r="H56" s="137"/>
      <c r="I56" s="138"/>
      <c r="J56" s="45" t="s">
        <v>16</v>
      </c>
      <c r="K56" s="54"/>
      <c r="L56" s="14"/>
      <c r="M56" s="1"/>
      <c r="N56" s="1"/>
      <c r="O56" s="2"/>
      <c r="P56" s="2"/>
      <c r="Q56" s="2"/>
    </row>
    <row r="57" spans="2:17" ht="15.75" thickBot="1">
      <c r="B57" s="122">
        <v>1</v>
      </c>
      <c r="C57" s="123"/>
      <c r="D57" s="124"/>
      <c r="E57" s="122">
        <v>2</v>
      </c>
      <c r="F57" s="124"/>
      <c r="G57" s="122">
        <v>3</v>
      </c>
      <c r="H57" s="123"/>
      <c r="I57" s="124"/>
      <c r="J57" s="69">
        <v>4</v>
      </c>
      <c r="K57" s="54"/>
      <c r="L57" s="14"/>
      <c r="M57" s="1"/>
      <c r="N57" s="1"/>
      <c r="O57" s="2"/>
      <c r="P57" s="2"/>
      <c r="Q57" s="2"/>
    </row>
    <row r="58" spans="2:17" ht="15">
      <c r="B58" s="70">
        <v>1</v>
      </c>
      <c r="C58" s="174" t="s">
        <v>28</v>
      </c>
      <c r="D58" s="175"/>
      <c r="E58" s="176">
        <f>нояб!E61</f>
        <v>11167.280000000002</v>
      </c>
      <c r="F58" s="177"/>
      <c r="G58" s="178">
        <f>нояб!G61</f>
        <v>74677.43</v>
      </c>
      <c r="H58" s="179"/>
      <c r="I58" s="180"/>
      <c r="J58" s="71">
        <f>E58-G58</f>
        <v>-63510.149999999994</v>
      </c>
      <c r="K58" s="54"/>
      <c r="L58" s="12"/>
      <c r="M58" s="1"/>
      <c r="N58" s="1"/>
      <c r="O58" s="2"/>
      <c r="P58" s="2"/>
      <c r="Q58" s="2"/>
    </row>
    <row r="59" spans="2:17" ht="15">
      <c r="B59" s="47">
        <v>2</v>
      </c>
      <c r="C59" s="125" t="s">
        <v>29</v>
      </c>
      <c r="D59" s="126"/>
      <c r="E59" s="127">
        <f>M22</f>
        <v>1863.39</v>
      </c>
      <c r="F59" s="128"/>
      <c r="G59" s="129">
        <f>D37</f>
        <v>27532.27</v>
      </c>
      <c r="H59" s="130"/>
      <c r="I59" s="131"/>
      <c r="J59" s="72">
        <f>E59-G59</f>
        <v>-25668.88</v>
      </c>
      <c r="K59" s="54"/>
      <c r="L59" s="22"/>
      <c r="M59" s="1"/>
      <c r="N59" s="1"/>
      <c r="O59" s="2"/>
      <c r="P59" s="2"/>
      <c r="Q59" s="2"/>
    </row>
    <row r="60" spans="2:17" ht="15.75" thickBot="1">
      <c r="B60" s="73">
        <v>3</v>
      </c>
      <c r="C60" s="110" t="s">
        <v>25</v>
      </c>
      <c r="D60" s="111"/>
      <c r="E60" s="112">
        <f>E58+E59</f>
        <v>13030.670000000002</v>
      </c>
      <c r="F60" s="113"/>
      <c r="G60" s="114">
        <f>G58+G59</f>
        <v>102209.7</v>
      </c>
      <c r="H60" s="115"/>
      <c r="I60" s="116"/>
      <c r="J60" s="74">
        <f>J58+J59</f>
        <v>-89179.03</v>
      </c>
      <c r="K60" s="54"/>
      <c r="L60" s="12"/>
      <c r="M60" s="1"/>
      <c r="N60" s="1"/>
      <c r="O60" s="2"/>
      <c r="P60" s="2"/>
      <c r="Q60" s="2"/>
    </row>
    <row r="61" spans="2:17" ht="27.75" customHeight="1">
      <c r="B61" s="25" t="s">
        <v>66</v>
      </c>
      <c r="C61" s="117" t="s">
        <v>89</v>
      </c>
      <c r="D61" s="118"/>
      <c r="E61" s="95">
        <f>J24+нояб!E62</f>
        <v>2561.8486202127406</v>
      </c>
      <c r="F61" s="96"/>
      <c r="G61" s="119">
        <f>D42+нояб!G62</f>
        <v>12109.840000000004</v>
      </c>
      <c r="H61" s="120"/>
      <c r="I61" s="121"/>
      <c r="J61" s="77">
        <f>E61-G61</f>
        <v>-9547.991379787263</v>
      </c>
      <c r="K61" s="54"/>
      <c r="L61" s="12"/>
      <c r="M61" s="1"/>
      <c r="N61" s="1"/>
      <c r="O61" s="2"/>
      <c r="P61" s="2"/>
      <c r="Q61" s="2"/>
    </row>
    <row r="62" spans="2:17" ht="15">
      <c r="B62" s="48" t="s">
        <v>67</v>
      </c>
      <c r="C62" s="103" t="s">
        <v>56</v>
      </c>
      <c r="D62" s="104"/>
      <c r="E62" s="95">
        <f>J25+нояб!E63</f>
        <v>3787.0805690101383</v>
      </c>
      <c r="F62" s="96"/>
      <c r="G62" s="107">
        <f>D38+D39+D40+D44+нояб!G63</f>
        <v>49062.450000000004</v>
      </c>
      <c r="H62" s="108"/>
      <c r="I62" s="109"/>
      <c r="J62" s="77">
        <f>E62-G62</f>
        <v>-45275.369430989864</v>
      </c>
      <c r="K62" s="54"/>
      <c r="L62" s="12"/>
      <c r="M62" s="1"/>
      <c r="N62" s="1"/>
      <c r="O62" s="2"/>
      <c r="P62" s="2"/>
      <c r="Q62" s="2"/>
    </row>
    <row r="63" spans="2:17" ht="15">
      <c r="B63" s="48" t="s">
        <v>68</v>
      </c>
      <c r="C63" s="103" t="s">
        <v>55</v>
      </c>
      <c r="D63" s="104"/>
      <c r="E63" s="95">
        <f>J26+нояб!E64</f>
        <v>4032.126958769618</v>
      </c>
      <c r="F63" s="96"/>
      <c r="G63" s="97">
        <f>D49+нояб!G64</f>
        <v>19207.83</v>
      </c>
      <c r="H63" s="98"/>
      <c r="I63" s="99"/>
      <c r="J63" s="77">
        <f>E63-G63</f>
        <v>-15175.703041230383</v>
      </c>
      <c r="K63" s="54"/>
      <c r="L63" s="12"/>
      <c r="M63" s="102"/>
      <c r="N63" s="102"/>
      <c r="O63" s="102"/>
      <c r="P63" s="102"/>
      <c r="Q63" s="102"/>
    </row>
    <row r="64" spans="2:17" ht="15">
      <c r="B64" s="48" t="s">
        <v>69</v>
      </c>
      <c r="C64" s="103" t="s">
        <v>54</v>
      </c>
      <c r="D64" s="104"/>
      <c r="E64" s="95">
        <f>J27+нояб!E65</f>
        <v>2004.9250071230147</v>
      </c>
      <c r="F64" s="96"/>
      <c r="G64" s="97">
        <f>D41+нояб!G65</f>
        <v>14340.599999999997</v>
      </c>
      <c r="H64" s="98"/>
      <c r="I64" s="99"/>
      <c r="J64" s="77">
        <f>E64-G64</f>
        <v>-12335.674992876982</v>
      </c>
      <c r="K64" s="54"/>
      <c r="L64" s="12"/>
      <c r="M64" s="1"/>
      <c r="N64" s="1"/>
      <c r="O64" s="2"/>
      <c r="P64" s="2"/>
      <c r="Q64" s="2"/>
    </row>
    <row r="65" spans="2:17" ht="15">
      <c r="B65" s="48" t="s">
        <v>70</v>
      </c>
      <c r="C65" s="94" t="s">
        <v>53</v>
      </c>
      <c r="D65" s="94"/>
      <c r="E65" s="95">
        <f>J29+нояб!E66</f>
        <v>644.6888448844885</v>
      </c>
      <c r="F65" s="96"/>
      <c r="G65" s="97">
        <f>D43+нояб!G66</f>
        <v>7488.979999999999</v>
      </c>
      <c r="H65" s="98"/>
      <c r="I65" s="99"/>
      <c r="J65" s="77">
        <f>E65-G65</f>
        <v>-6844.29115511551</v>
      </c>
      <c r="K65" s="54"/>
      <c r="L65" s="12"/>
      <c r="M65" s="1"/>
      <c r="N65" s="1"/>
      <c r="O65" s="2"/>
      <c r="P65" s="2"/>
      <c r="Q65" s="2"/>
    </row>
    <row r="66" spans="2:17" ht="15">
      <c r="B66" s="65"/>
      <c r="C66" s="100"/>
      <c r="D66" s="100"/>
      <c r="E66" s="100"/>
      <c r="F66" s="100"/>
      <c r="G66" s="101"/>
      <c r="H66" s="100"/>
      <c r="I66" s="66"/>
      <c r="J66" s="22"/>
      <c r="K66" s="54"/>
      <c r="L66" s="12"/>
      <c r="M66" s="1"/>
      <c r="N66" s="1"/>
      <c r="O66" s="2"/>
      <c r="P66" s="2"/>
      <c r="Q66" s="2"/>
    </row>
    <row r="67" spans="2:17" ht="15">
      <c r="B67" s="65"/>
      <c r="C67" s="100"/>
      <c r="D67" s="100"/>
      <c r="E67" s="43"/>
      <c r="F67" s="43"/>
      <c r="G67" s="105"/>
      <c r="H67" s="106"/>
      <c r="I67" s="67"/>
      <c r="J67" s="68"/>
      <c r="K67" s="54"/>
      <c r="L67" s="43"/>
      <c r="M67" s="2"/>
      <c r="N67" s="2"/>
      <c r="O67" s="2"/>
      <c r="P67" s="2"/>
      <c r="Q67" s="2"/>
    </row>
    <row r="68" spans="2:17" ht="15">
      <c r="B68" s="15"/>
      <c r="C68" s="15"/>
      <c r="D68" s="12"/>
      <c r="E68" s="12"/>
      <c r="F68" s="12"/>
      <c r="G68" s="16"/>
      <c r="H68" s="16"/>
      <c r="I68" s="16"/>
      <c r="J68" s="16"/>
      <c r="K68" s="22"/>
      <c r="L68" s="12"/>
      <c r="M68" s="1"/>
      <c r="N68" s="1"/>
      <c r="O68" s="2"/>
      <c r="P68" s="2"/>
      <c r="Q68" s="2"/>
    </row>
    <row r="69" spans="2:17" ht="15">
      <c r="B69" s="15"/>
      <c r="C69" s="15"/>
      <c r="D69" s="12"/>
      <c r="E69" s="12"/>
      <c r="F69" s="12"/>
      <c r="G69" s="16"/>
      <c r="H69" s="15"/>
      <c r="I69" s="16"/>
      <c r="J69" s="15"/>
      <c r="K69" s="22"/>
      <c r="L69" s="1"/>
      <c r="M69" s="1"/>
      <c r="N69" s="1"/>
      <c r="O69" s="2"/>
      <c r="P69" s="2"/>
      <c r="Q69" s="2"/>
    </row>
    <row r="70" spans="2:17" ht="15">
      <c r="B70" s="15"/>
      <c r="C70" s="15"/>
      <c r="D70" s="12"/>
      <c r="E70" s="12"/>
      <c r="F70" s="12"/>
      <c r="G70" s="16"/>
      <c r="H70" s="15"/>
      <c r="I70" s="16"/>
      <c r="J70" s="15"/>
      <c r="K70" s="22"/>
      <c r="L70" s="1"/>
      <c r="M70" s="1"/>
      <c r="N70" s="1"/>
      <c r="O70" s="2"/>
      <c r="P70" s="2"/>
      <c r="Q70" s="2"/>
    </row>
    <row r="71" spans="2:17" ht="15">
      <c r="B71" s="15"/>
      <c r="C71" s="15"/>
      <c r="D71" s="12"/>
      <c r="E71" s="12"/>
      <c r="F71" s="12"/>
      <c r="G71" s="16"/>
      <c r="H71" s="15"/>
      <c r="I71" s="16"/>
      <c r="J71" s="15"/>
      <c r="K71" s="22"/>
      <c r="L71" s="1"/>
      <c r="M71" s="1"/>
      <c r="N71" s="1"/>
      <c r="O71" s="2"/>
      <c r="P71" s="2"/>
      <c r="Q71" s="2"/>
    </row>
    <row r="72" spans="2:17" ht="15">
      <c r="B72" s="2"/>
      <c r="C72" s="1" t="s">
        <v>17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2:17" ht="12.75">
      <c r="B73" s="2"/>
      <c r="C73" s="2"/>
      <c r="D73" s="2"/>
      <c r="E73" s="2"/>
      <c r="F73" s="2"/>
      <c r="G73" s="2"/>
      <c r="H73" s="2" t="s">
        <v>27</v>
      </c>
      <c r="I73" s="2"/>
      <c r="J73" s="2"/>
      <c r="K73" s="2"/>
      <c r="L73" s="2"/>
      <c r="M73" s="2"/>
      <c r="N73" s="2"/>
      <c r="O73" s="2"/>
      <c r="P73" s="2"/>
      <c r="Q73" s="2"/>
    </row>
    <row r="74" spans="2:17" ht="15">
      <c r="B74" s="2"/>
      <c r="C74" s="1" t="s">
        <v>26</v>
      </c>
      <c r="D74" s="2"/>
      <c r="E74" s="2"/>
      <c r="F74" s="2"/>
      <c r="G74" s="2"/>
      <c r="H74" s="2" t="s">
        <v>24</v>
      </c>
      <c r="I74" s="2"/>
      <c r="J74" s="2"/>
      <c r="K74" s="2"/>
      <c r="L74" s="2"/>
      <c r="M74" s="2"/>
      <c r="N74" s="2"/>
      <c r="O74" s="2"/>
      <c r="P74" s="2"/>
      <c r="Q74" s="2"/>
    </row>
    <row r="75" spans="2:17" ht="12.75">
      <c r="B75" s="2"/>
      <c r="C75" s="2"/>
      <c r="D75" s="2"/>
      <c r="E75" s="2"/>
      <c r="F75" s="2"/>
      <c r="G75" s="2"/>
      <c r="H75" s="93" t="s">
        <v>18</v>
      </c>
      <c r="I75" s="93"/>
      <c r="J75" s="2"/>
      <c r="K75" s="2"/>
      <c r="L75" s="2"/>
      <c r="M75" s="2"/>
      <c r="N75" s="2"/>
      <c r="O75" s="2"/>
      <c r="P75" s="2"/>
      <c r="Q75" s="2"/>
    </row>
  </sheetData>
  <sheetProtection/>
  <mergeCells count="69">
    <mergeCell ref="B17:M17"/>
    <mergeCell ref="D18:D21"/>
    <mergeCell ref="E18:E21"/>
    <mergeCell ref="F18:I18"/>
    <mergeCell ref="J18:M18"/>
    <mergeCell ref="B33:N33"/>
    <mergeCell ref="N18:N21"/>
    <mergeCell ref="B19:C20"/>
    <mergeCell ref="K19:K21"/>
    <mergeCell ref="O18:O21"/>
    <mergeCell ref="B28:O28"/>
    <mergeCell ref="G56:I56"/>
    <mergeCell ref="F36:G36"/>
    <mergeCell ref="B7:N7"/>
    <mergeCell ref="B8:N8"/>
    <mergeCell ref="B9:N9"/>
    <mergeCell ref="B10:N10"/>
    <mergeCell ref="B14:J14"/>
    <mergeCell ref="K14:M14"/>
    <mergeCell ref="L19:L21"/>
    <mergeCell ref="B22:C22"/>
    <mergeCell ref="B37:C37"/>
    <mergeCell ref="F38:G38"/>
    <mergeCell ref="F39:G39"/>
    <mergeCell ref="F40:G40"/>
    <mergeCell ref="J23:L23"/>
    <mergeCell ref="F42:G42"/>
    <mergeCell ref="B45:C45"/>
    <mergeCell ref="D47:F47"/>
    <mergeCell ref="B54:K54"/>
    <mergeCell ref="B57:D57"/>
    <mergeCell ref="E57:F57"/>
    <mergeCell ref="G57:I57"/>
    <mergeCell ref="C58:D58"/>
    <mergeCell ref="E58:F58"/>
    <mergeCell ref="G58:I58"/>
    <mergeCell ref="B56:D56"/>
    <mergeCell ref="E56:F56"/>
    <mergeCell ref="C59:D59"/>
    <mergeCell ref="E59:F59"/>
    <mergeCell ref="G59:I59"/>
    <mergeCell ref="C60:D60"/>
    <mergeCell ref="E60:F60"/>
    <mergeCell ref="G60:I60"/>
    <mergeCell ref="C61:D61"/>
    <mergeCell ref="E61:F61"/>
    <mergeCell ref="G61:I61"/>
    <mergeCell ref="C62:D62"/>
    <mergeCell ref="E62:F62"/>
    <mergeCell ref="G62:I62"/>
    <mergeCell ref="C63:D63"/>
    <mergeCell ref="E63:F63"/>
    <mergeCell ref="G63:I63"/>
    <mergeCell ref="M63:Q63"/>
    <mergeCell ref="C64:D64"/>
    <mergeCell ref="E64:F64"/>
    <mergeCell ref="G64:I64"/>
    <mergeCell ref="C67:D67"/>
    <mergeCell ref="G67:H67"/>
    <mergeCell ref="N2:O2"/>
    <mergeCell ref="N3:O3"/>
    <mergeCell ref="N4:O4"/>
    <mergeCell ref="H75:I75"/>
    <mergeCell ref="C65:D65"/>
    <mergeCell ref="E65:F65"/>
    <mergeCell ref="G65:I65"/>
    <mergeCell ref="C66:D66"/>
    <mergeCell ref="E66:F66"/>
    <mergeCell ref="G66:H66"/>
  </mergeCells>
  <printOptions/>
  <pageMargins left="0.7086614173228347" right="0.11811023622047245" top="0" bottom="0" header="0.31496062992125984" footer="0.31496062992125984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72"/>
  <sheetViews>
    <sheetView zoomScalePageLayoutView="0" workbookViewId="0" topLeftCell="C28">
      <selection activeCell="D38" sqref="D38:D40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33.421875" style="0" customWidth="1"/>
    <col min="4" max="4" width="13.00390625" style="0" customWidth="1"/>
    <col min="5" max="5" width="13.140625" style="0" customWidth="1"/>
    <col min="6" max="6" width="13.57421875" style="0" customWidth="1"/>
    <col min="8" max="8" width="10.140625" style="0" customWidth="1"/>
    <col min="9" max="9" width="13.00390625" style="0" customWidth="1"/>
    <col min="10" max="10" width="12.28125" style="0" customWidth="1"/>
    <col min="12" max="12" width="14.57421875" style="0" customWidth="1"/>
    <col min="14" max="14" width="18.00390625" style="0" customWidth="1"/>
    <col min="15" max="15" width="17.7109375" style="0" customWidth="1"/>
  </cols>
  <sheetData>
    <row r="2" spans="14:15" ht="12.75">
      <c r="N2" s="91" t="s">
        <v>86</v>
      </c>
      <c r="O2" s="91"/>
    </row>
    <row r="3" spans="14:15" ht="12.75">
      <c r="N3" s="92" t="s">
        <v>87</v>
      </c>
      <c r="O3" s="92"/>
    </row>
    <row r="4" spans="14:15" ht="12.75">
      <c r="N4" s="92" t="s">
        <v>88</v>
      </c>
      <c r="O4" s="92"/>
    </row>
    <row r="5" spans="1:14" ht="22.5">
      <c r="A5" s="2"/>
      <c r="B5" s="155" t="s">
        <v>47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</row>
    <row r="6" spans="1:14" ht="22.5">
      <c r="A6" s="2"/>
      <c r="B6" s="155" t="s">
        <v>48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</row>
    <row r="7" spans="1:14" ht="12.75">
      <c r="A7" s="2"/>
      <c r="B7" s="156" t="s">
        <v>49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</row>
    <row r="8" spans="1:14" ht="15.75">
      <c r="A8" s="2"/>
      <c r="B8" s="157" t="s">
        <v>50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</row>
    <row r="9" spans="1:14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2" spans="2:15" ht="14.25">
      <c r="B12" s="153" t="s">
        <v>30</v>
      </c>
      <c r="C12" s="153"/>
      <c r="D12" s="153"/>
      <c r="E12" s="153"/>
      <c r="F12" s="153"/>
      <c r="G12" s="153"/>
      <c r="H12" s="153"/>
      <c r="I12" s="153"/>
      <c r="J12" s="153"/>
      <c r="K12" s="153" t="s">
        <v>91</v>
      </c>
      <c r="L12" s="153"/>
      <c r="M12" s="153"/>
      <c r="N12" s="26"/>
      <c r="O12" s="26"/>
    </row>
    <row r="13" spans="2:13" ht="15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2:17" ht="26.25" customHeight="1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23"/>
      <c r="O14" s="23"/>
      <c r="P14" s="2"/>
      <c r="Q14" s="2"/>
    </row>
    <row r="15" spans="2:17" ht="15">
      <c r="B15" s="167" t="s">
        <v>71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"/>
      <c r="O15" s="2"/>
      <c r="P15" s="2"/>
      <c r="Q15" s="2"/>
    </row>
    <row r="16" spans="2:17" ht="15">
      <c r="B16" s="3"/>
      <c r="C16" s="4"/>
      <c r="D16" s="168" t="s">
        <v>23</v>
      </c>
      <c r="E16" s="171" t="s">
        <v>52</v>
      </c>
      <c r="F16" s="158" t="s">
        <v>7</v>
      </c>
      <c r="G16" s="159"/>
      <c r="H16" s="159"/>
      <c r="I16" s="160"/>
      <c r="J16" s="158" t="s">
        <v>8</v>
      </c>
      <c r="K16" s="159"/>
      <c r="L16" s="159"/>
      <c r="M16" s="160"/>
      <c r="N16" s="161" t="s">
        <v>58</v>
      </c>
      <c r="O16" s="164" t="s">
        <v>85</v>
      </c>
      <c r="P16" s="2"/>
      <c r="Q16" s="2"/>
    </row>
    <row r="17" spans="2:17" ht="12.75">
      <c r="B17" s="140" t="s">
        <v>6</v>
      </c>
      <c r="C17" s="141"/>
      <c r="D17" s="169"/>
      <c r="E17" s="172"/>
      <c r="F17" s="5" t="s">
        <v>0</v>
      </c>
      <c r="G17" s="5" t="s">
        <v>2</v>
      </c>
      <c r="H17" s="5"/>
      <c r="I17" s="5"/>
      <c r="J17" s="5" t="s">
        <v>0</v>
      </c>
      <c r="K17" s="142" t="s">
        <v>57</v>
      </c>
      <c r="L17" s="145" t="s">
        <v>4</v>
      </c>
      <c r="M17" s="5"/>
      <c r="N17" s="162"/>
      <c r="O17" s="165"/>
      <c r="P17" s="2"/>
      <c r="Q17" s="2"/>
    </row>
    <row r="18" spans="2:17" ht="12.75">
      <c r="B18" s="140"/>
      <c r="C18" s="141"/>
      <c r="D18" s="169"/>
      <c r="E18" s="172"/>
      <c r="F18" s="6" t="s">
        <v>21</v>
      </c>
      <c r="G18" s="6" t="s">
        <v>3</v>
      </c>
      <c r="H18" s="6" t="s">
        <v>4</v>
      </c>
      <c r="I18" s="6" t="s">
        <v>5</v>
      </c>
      <c r="J18" s="6" t="s">
        <v>21</v>
      </c>
      <c r="K18" s="143"/>
      <c r="L18" s="146"/>
      <c r="M18" s="6" t="s">
        <v>5</v>
      </c>
      <c r="N18" s="162"/>
      <c r="O18" s="165"/>
      <c r="P18" s="2"/>
      <c r="Q18" s="2"/>
    </row>
    <row r="19" spans="2:17" ht="15" customHeight="1">
      <c r="B19" s="7"/>
      <c r="C19" s="8"/>
      <c r="D19" s="170"/>
      <c r="E19" s="173"/>
      <c r="F19" s="9" t="s">
        <v>1</v>
      </c>
      <c r="G19" s="9"/>
      <c r="H19" s="9"/>
      <c r="I19" s="9"/>
      <c r="J19" s="9" t="s">
        <v>1</v>
      </c>
      <c r="K19" s="144"/>
      <c r="L19" s="147"/>
      <c r="M19" s="9"/>
      <c r="N19" s="163"/>
      <c r="O19" s="166"/>
      <c r="P19" s="2"/>
      <c r="Q19" s="2"/>
    </row>
    <row r="20" spans="2:17" ht="15">
      <c r="B20" s="148" t="s">
        <v>9</v>
      </c>
      <c r="C20" s="149"/>
      <c r="D20" s="35">
        <f>SUM(D22:D26)</f>
        <v>12.120000000000001</v>
      </c>
      <c r="E20" s="51">
        <f>SUM(E22:E26)</f>
        <v>0.9999999999999999</v>
      </c>
      <c r="F20" s="87">
        <v>6363.9</v>
      </c>
      <c r="G20" s="31"/>
      <c r="H20" s="31"/>
      <c r="I20" s="35">
        <f>SUM(F22:F26)</f>
        <v>6363.9</v>
      </c>
      <c r="J20" s="53">
        <v>0</v>
      </c>
      <c r="K20" s="52"/>
      <c r="L20" s="52"/>
      <c r="M20" s="37">
        <f>J20</f>
        <v>0</v>
      </c>
      <c r="N20" s="29">
        <f>M20-I20</f>
        <v>-6363.9</v>
      </c>
      <c r="O20" s="29">
        <f>N20+март!O23</f>
        <v>-11624.849999999999</v>
      </c>
      <c r="P20" s="2"/>
      <c r="Q20" s="2"/>
    </row>
    <row r="21" spans="2:17" ht="15" customHeight="1">
      <c r="B21" s="150" t="s">
        <v>19</v>
      </c>
      <c r="C21" s="151"/>
      <c r="D21" s="151"/>
      <c r="E21" s="151"/>
      <c r="F21" s="151"/>
      <c r="G21" s="151"/>
      <c r="H21" s="151"/>
      <c r="I21" s="151"/>
      <c r="J21" s="151"/>
      <c r="K21" s="151"/>
      <c r="L21" s="152"/>
      <c r="M21" s="38">
        <f>M20*100/I20</f>
        <v>0</v>
      </c>
      <c r="N21" s="29"/>
      <c r="O21" s="29"/>
      <c r="P21" s="2"/>
      <c r="Q21" s="2"/>
    </row>
    <row r="22" spans="2:17" ht="15" customHeight="1">
      <c r="B22" s="48">
        <v>1</v>
      </c>
      <c r="C22" s="49" t="s">
        <v>89</v>
      </c>
      <c r="D22" s="46">
        <v>2.3</v>
      </c>
      <c r="E22" s="50">
        <f>D22/D20</f>
        <v>0.18976897689768973</v>
      </c>
      <c r="F22" s="27">
        <f>E22*F20</f>
        <v>1207.6707920792076</v>
      </c>
      <c r="G22" s="24"/>
      <c r="H22" s="24"/>
      <c r="I22" s="24"/>
      <c r="J22" s="27">
        <f>E22*J20</f>
        <v>0</v>
      </c>
      <c r="K22" s="24"/>
      <c r="L22" s="18"/>
      <c r="M22" s="18"/>
      <c r="N22" s="29">
        <f>J22-F22</f>
        <v>-1207.6707920792076</v>
      </c>
      <c r="O22" s="29">
        <f>N22+март!O25</f>
        <v>-2206.035891089108</v>
      </c>
      <c r="P22" s="2"/>
      <c r="Q22" s="2"/>
    </row>
    <row r="23" spans="2:17" ht="15" customHeight="1">
      <c r="B23" s="48">
        <v>2</v>
      </c>
      <c r="C23" s="49" t="s">
        <v>56</v>
      </c>
      <c r="D23" s="46">
        <v>3.4</v>
      </c>
      <c r="E23" s="50">
        <f>D23/D20</f>
        <v>0.2805280528052805</v>
      </c>
      <c r="F23" s="27">
        <f>E23*F20</f>
        <v>1785.2524752475244</v>
      </c>
      <c r="G23" s="24"/>
      <c r="H23" s="24"/>
      <c r="I23" s="24"/>
      <c r="J23" s="27">
        <f>E23*J20</f>
        <v>0</v>
      </c>
      <c r="K23" s="24"/>
      <c r="L23" s="18"/>
      <c r="M23" s="18"/>
      <c r="N23" s="29">
        <f>J23-F23</f>
        <v>-1785.2524752475244</v>
      </c>
      <c r="O23" s="29">
        <f>N23+март!O26</f>
        <v>-3261.096534653465</v>
      </c>
      <c r="P23" s="2"/>
      <c r="Q23" s="2"/>
    </row>
    <row r="24" spans="2:17" ht="16.5" customHeight="1">
      <c r="B24" s="48">
        <v>3</v>
      </c>
      <c r="C24" s="49" t="s">
        <v>55</v>
      </c>
      <c r="D24" s="88">
        <v>3.62</v>
      </c>
      <c r="E24" s="50">
        <f>D24/D20</f>
        <v>0.2986798679867987</v>
      </c>
      <c r="F24" s="27">
        <f>E24*F20</f>
        <v>1900.768811881188</v>
      </c>
      <c r="G24" s="24"/>
      <c r="H24" s="24"/>
      <c r="I24" s="24"/>
      <c r="J24" s="27">
        <f>E24*J20</f>
        <v>0</v>
      </c>
      <c r="K24" s="24"/>
      <c r="L24" s="18"/>
      <c r="M24" s="18"/>
      <c r="N24" s="29">
        <f>J24-F24</f>
        <v>-1900.768811881188</v>
      </c>
      <c r="O24" s="29">
        <f>N24+март!O27</f>
        <v>-3472.1086633663363</v>
      </c>
      <c r="P24" s="2"/>
      <c r="Q24" s="2"/>
    </row>
    <row r="25" spans="2:17" ht="16.5" customHeight="1">
      <c r="B25" s="48">
        <v>4</v>
      </c>
      <c r="C25" s="49" t="s">
        <v>54</v>
      </c>
      <c r="D25" s="46">
        <v>1.8</v>
      </c>
      <c r="E25" s="50">
        <f>D25/D20</f>
        <v>0.1485148514851485</v>
      </c>
      <c r="F25" s="27">
        <f>E25*F20</f>
        <v>945.1336633663366</v>
      </c>
      <c r="G25" s="24"/>
      <c r="H25" s="24"/>
      <c r="I25" s="24"/>
      <c r="J25" s="27">
        <f>E25*J20</f>
        <v>0</v>
      </c>
      <c r="K25" s="24"/>
      <c r="L25" s="18"/>
      <c r="M25" s="18"/>
      <c r="N25" s="29">
        <f>J25-F25</f>
        <v>-945.1336633663366</v>
      </c>
      <c r="O25" s="29">
        <f>N25+март!O28</f>
        <v>-1726.4628712871286</v>
      </c>
      <c r="P25" s="2"/>
      <c r="Q25" s="2"/>
    </row>
    <row r="26" spans="2:17" ht="15">
      <c r="B26" s="48">
        <v>5</v>
      </c>
      <c r="C26" s="49" t="s">
        <v>53</v>
      </c>
      <c r="D26" s="28">
        <v>1</v>
      </c>
      <c r="E26" s="50">
        <f>D26/D20</f>
        <v>0.08250825082508251</v>
      </c>
      <c r="F26" s="27">
        <f>E26*F20</f>
        <v>525.0742574257425</v>
      </c>
      <c r="G26" s="24"/>
      <c r="H26" s="24"/>
      <c r="I26" s="24"/>
      <c r="J26" s="27">
        <f>E26*J20</f>
        <v>0</v>
      </c>
      <c r="K26" s="24"/>
      <c r="L26" s="18"/>
      <c r="M26" s="18"/>
      <c r="N26" s="29">
        <f>J26-F26</f>
        <v>-525.0742574257425</v>
      </c>
      <c r="O26" s="29">
        <f>N26+март!O29</f>
        <v>-959.1460396039604</v>
      </c>
      <c r="P26" s="2"/>
      <c r="Q26" s="2"/>
    </row>
    <row r="27" spans="2:17" ht="15">
      <c r="B27" s="1"/>
      <c r="C27" s="1"/>
      <c r="D27" s="1"/>
      <c r="E27" s="1"/>
      <c r="F27" s="10"/>
      <c r="G27" s="10"/>
      <c r="H27" s="10"/>
      <c r="I27" s="10"/>
      <c r="J27" s="10"/>
      <c r="K27" s="10"/>
      <c r="L27" s="1"/>
      <c r="M27" s="1"/>
      <c r="N27" s="1"/>
      <c r="O27" s="2"/>
      <c r="P27" s="2"/>
      <c r="Q27" s="2"/>
    </row>
    <row r="28" spans="2:17" ht="15">
      <c r="B28" s="1"/>
      <c r="C28" s="1"/>
      <c r="D28" s="1"/>
      <c r="E28" s="1"/>
      <c r="F28" s="10"/>
      <c r="G28" s="10"/>
      <c r="H28" s="10"/>
      <c r="I28" s="10"/>
      <c r="J28" s="10"/>
      <c r="K28" s="10"/>
      <c r="L28" s="1"/>
      <c r="M28" s="1"/>
      <c r="N28" s="1"/>
      <c r="O28" s="2"/>
      <c r="P28" s="2"/>
      <c r="Q28" s="2"/>
    </row>
    <row r="29" spans="2:17" ht="15">
      <c r="B29" s="1"/>
      <c r="C29" s="1"/>
      <c r="D29" s="1"/>
      <c r="E29" s="1"/>
      <c r="F29" s="10"/>
      <c r="G29" s="10"/>
      <c r="H29" s="10"/>
      <c r="I29" s="10"/>
      <c r="J29" s="10"/>
      <c r="K29" s="10"/>
      <c r="L29" s="1"/>
      <c r="M29" s="1"/>
      <c r="N29" s="1"/>
      <c r="O29" s="2"/>
      <c r="P29" s="2"/>
      <c r="Q29" s="2"/>
    </row>
    <row r="30" spans="2:17" ht="14.25">
      <c r="B30" s="153" t="s">
        <v>72</v>
      </c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2"/>
      <c r="P30" s="2"/>
      <c r="Q30" s="2"/>
    </row>
    <row r="31" spans="2:17" ht="14.25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"/>
      <c r="P31" s="2"/>
      <c r="Q31" s="2"/>
    </row>
    <row r="32" spans="2:17" ht="15">
      <c r="B32" s="56" t="s">
        <v>51</v>
      </c>
      <c r="C32" s="55" t="s">
        <v>10</v>
      </c>
      <c r="D32" s="45" t="s">
        <v>22</v>
      </c>
      <c r="E32" s="45" t="s">
        <v>11</v>
      </c>
      <c r="F32" s="15"/>
      <c r="G32" s="54"/>
      <c r="H32" s="11"/>
      <c r="I32" s="1"/>
      <c r="J32" s="1"/>
      <c r="K32" s="1"/>
      <c r="L32" s="1"/>
      <c r="M32" s="1"/>
      <c r="N32" s="1"/>
      <c r="O32" s="2"/>
      <c r="P32" s="2"/>
      <c r="Q32" s="2"/>
    </row>
    <row r="33" spans="2:17" ht="15.75" customHeight="1">
      <c r="B33" s="44">
        <v>1</v>
      </c>
      <c r="C33" s="57">
        <v>2</v>
      </c>
      <c r="D33" s="45">
        <v>3</v>
      </c>
      <c r="E33" s="45">
        <v>4</v>
      </c>
      <c r="F33" s="100"/>
      <c r="G33" s="100"/>
      <c r="H33" s="11"/>
      <c r="I33" s="1"/>
      <c r="J33" s="1"/>
      <c r="K33" s="1"/>
      <c r="L33" s="1"/>
      <c r="M33" s="1"/>
      <c r="N33" s="1"/>
      <c r="O33" s="2"/>
      <c r="P33" s="2"/>
      <c r="Q33" s="2"/>
    </row>
    <row r="34" spans="2:17" ht="15" customHeight="1">
      <c r="B34" s="132" t="s">
        <v>9</v>
      </c>
      <c r="C34" s="133"/>
      <c r="D34" s="79">
        <f>D42+D46</f>
        <v>6951.919999999999</v>
      </c>
      <c r="E34" s="45"/>
      <c r="F34" s="15"/>
      <c r="G34" s="15"/>
      <c r="H34" s="11"/>
      <c r="I34" s="1"/>
      <c r="J34" s="1"/>
      <c r="K34" s="1"/>
      <c r="L34" s="1"/>
      <c r="M34" s="1"/>
      <c r="N34" s="1"/>
      <c r="O34" s="2"/>
      <c r="P34" s="2"/>
      <c r="Q34" s="2"/>
    </row>
    <row r="35" spans="2:17" ht="15">
      <c r="B35" s="48">
        <v>1</v>
      </c>
      <c r="C35" s="42" t="s">
        <v>59</v>
      </c>
      <c r="D35" s="75">
        <v>2888.75</v>
      </c>
      <c r="E35" s="31"/>
      <c r="F35" s="134"/>
      <c r="G35" s="134"/>
      <c r="H35" s="12"/>
      <c r="I35" s="1"/>
      <c r="J35" s="1"/>
      <c r="K35" s="1"/>
      <c r="L35" s="1"/>
      <c r="M35" s="1"/>
      <c r="N35" s="1"/>
      <c r="O35" s="2"/>
      <c r="P35" s="2"/>
      <c r="Q35" s="2"/>
    </row>
    <row r="36" spans="2:17" ht="15">
      <c r="B36" s="48">
        <v>2</v>
      </c>
      <c r="C36" s="42" t="s">
        <v>60</v>
      </c>
      <c r="D36" s="76"/>
      <c r="E36" s="60"/>
      <c r="F36" s="154"/>
      <c r="G36" s="154"/>
      <c r="H36" s="12"/>
      <c r="I36" s="1"/>
      <c r="J36" s="1"/>
      <c r="K36" s="1"/>
      <c r="L36" s="1"/>
      <c r="M36" s="1"/>
      <c r="N36" s="1"/>
      <c r="O36" s="2"/>
      <c r="P36" s="2"/>
      <c r="Q36" s="2"/>
    </row>
    <row r="37" spans="2:17" ht="15">
      <c r="B37" s="48">
        <v>3</v>
      </c>
      <c r="C37" s="42" t="s">
        <v>61</v>
      </c>
      <c r="D37" s="75"/>
      <c r="E37" s="31"/>
      <c r="F37" s="154"/>
      <c r="G37" s="154"/>
      <c r="H37" s="12"/>
      <c r="I37" s="1"/>
      <c r="J37" s="1"/>
      <c r="K37" s="1"/>
      <c r="L37" s="1"/>
      <c r="M37" s="1"/>
      <c r="N37" s="1"/>
      <c r="O37" s="2"/>
      <c r="P37" s="2"/>
      <c r="Q37" s="2"/>
    </row>
    <row r="38" spans="2:17" ht="15">
      <c r="B38" s="48">
        <v>4</v>
      </c>
      <c r="C38" s="42" t="s">
        <v>65</v>
      </c>
      <c r="D38" s="90">
        <v>1434.06</v>
      </c>
      <c r="E38" s="31"/>
      <c r="F38" s="14"/>
      <c r="G38" s="14"/>
      <c r="H38" s="12"/>
      <c r="I38" s="1"/>
      <c r="J38" s="1"/>
      <c r="K38" s="1"/>
      <c r="L38" s="1"/>
      <c r="M38" s="1"/>
      <c r="N38" s="1"/>
      <c r="O38" s="2"/>
      <c r="P38" s="2"/>
      <c r="Q38" s="2"/>
    </row>
    <row r="39" spans="2:17" ht="15">
      <c r="B39" s="48">
        <v>5</v>
      </c>
      <c r="C39" s="42" t="s">
        <v>62</v>
      </c>
      <c r="D39" s="90">
        <v>1832.41</v>
      </c>
      <c r="E39" s="33"/>
      <c r="F39" s="154"/>
      <c r="G39" s="154"/>
      <c r="H39" s="12"/>
      <c r="I39" s="1"/>
      <c r="J39" s="1"/>
      <c r="K39" s="1"/>
      <c r="L39" s="1"/>
      <c r="M39" s="1"/>
      <c r="N39" s="1"/>
      <c r="O39" s="2"/>
      <c r="P39" s="2"/>
      <c r="Q39" s="2"/>
    </row>
    <row r="40" spans="2:17" ht="15">
      <c r="B40" s="48">
        <v>6</v>
      </c>
      <c r="C40" s="42" t="s">
        <v>63</v>
      </c>
      <c r="D40" s="36">
        <v>796.7</v>
      </c>
      <c r="E40" s="33"/>
      <c r="F40" s="14"/>
      <c r="G40" s="14"/>
      <c r="H40" s="12"/>
      <c r="I40" s="1"/>
      <c r="J40" s="1"/>
      <c r="K40" s="1"/>
      <c r="L40" s="1"/>
      <c r="M40" s="1"/>
      <c r="N40" s="1"/>
      <c r="O40" s="2"/>
      <c r="P40" s="2"/>
      <c r="Q40" s="2"/>
    </row>
    <row r="41" spans="2:17" ht="15">
      <c r="B41" s="48">
        <v>7</v>
      </c>
      <c r="C41" s="42" t="s">
        <v>64</v>
      </c>
      <c r="D41" s="33"/>
      <c r="E41" s="33"/>
      <c r="F41" s="14"/>
      <c r="G41" s="14"/>
      <c r="H41" s="12"/>
      <c r="I41" s="1"/>
      <c r="J41" s="1"/>
      <c r="K41" s="1"/>
      <c r="L41" s="1"/>
      <c r="M41" s="1"/>
      <c r="N41" s="1"/>
      <c r="O41" s="2"/>
      <c r="P41" s="2"/>
      <c r="Q41" s="2"/>
    </row>
    <row r="42" spans="2:17" ht="15">
      <c r="B42" s="181" t="s">
        <v>12</v>
      </c>
      <c r="C42" s="181"/>
      <c r="D42" s="80">
        <f>SUM(D35:D41)</f>
        <v>6951.919999999999</v>
      </c>
      <c r="E42" s="34"/>
      <c r="F42" s="14"/>
      <c r="G42" s="14"/>
      <c r="H42" s="12"/>
      <c r="I42" s="1"/>
      <c r="J42" s="1"/>
      <c r="K42" s="1"/>
      <c r="L42" s="1"/>
      <c r="M42" s="1"/>
      <c r="N42" s="1"/>
      <c r="O42" s="2"/>
      <c r="P42" s="2"/>
      <c r="Q42" s="2"/>
    </row>
    <row r="43" spans="2:17" ht="15">
      <c r="B43" s="58"/>
      <c r="C43" s="58"/>
      <c r="D43" s="59"/>
      <c r="E43" s="59"/>
      <c r="F43" s="14"/>
      <c r="G43" s="14"/>
      <c r="H43" s="12"/>
      <c r="I43" s="1"/>
      <c r="J43" s="1"/>
      <c r="K43" s="1"/>
      <c r="L43" s="1"/>
      <c r="M43" s="1"/>
      <c r="N43" s="1"/>
      <c r="O43" s="2"/>
      <c r="P43" s="2"/>
      <c r="Q43" s="2"/>
    </row>
    <row r="44" spans="2:17" ht="15">
      <c r="B44" s="21" t="s">
        <v>20</v>
      </c>
      <c r="C44" s="19"/>
      <c r="D44" s="105"/>
      <c r="E44" s="105"/>
      <c r="F44" s="105"/>
      <c r="G44" s="14"/>
      <c r="H44" s="14"/>
      <c r="I44" s="14"/>
      <c r="J44" s="14"/>
      <c r="K44" s="14"/>
      <c r="L44" s="14"/>
      <c r="M44" s="1"/>
      <c r="N44" s="1"/>
      <c r="O44" s="2"/>
      <c r="P44" s="2"/>
      <c r="Q44" s="2"/>
    </row>
    <row r="45" spans="2:17" ht="15">
      <c r="B45" s="21"/>
      <c r="C45" s="19"/>
      <c r="D45" s="40"/>
      <c r="E45" s="40"/>
      <c r="F45" s="40"/>
      <c r="G45" s="14"/>
      <c r="H45" s="14"/>
      <c r="I45" s="14"/>
      <c r="J45" s="14"/>
      <c r="K45" s="14"/>
      <c r="L45" s="14"/>
      <c r="M45" s="1"/>
      <c r="N45" s="1"/>
      <c r="O45" s="2"/>
      <c r="P45" s="2"/>
      <c r="Q45" s="2"/>
    </row>
    <row r="46" spans="2:17" ht="15">
      <c r="B46" s="62">
        <v>8</v>
      </c>
      <c r="C46" s="61" t="s">
        <v>20</v>
      </c>
      <c r="D46" s="62"/>
      <c r="E46" s="62"/>
      <c r="F46" s="40"/>
      <c r="G46" s="14"/>
      <c r="H46" s="14"/>
      <c r="I46" s="14"/>
      <c r="J46" s="14"/>
      <c r="K46" s="14"/>
      <c r="L46" s="14"/>
      <c r="M46" s="1"/>
      <c r="N46" s="1"/>
      <c r="O46" s="2"/>
      <c r="P46" s="2"/>
      <c r="Q46" s="2"/>
    </row>
    <row r="47" spans="2:17" ht="15">
      <c r="B47" s="21"/>
      <c r="C47" s="19"/>
      <c r="D47" s="40"/>
      <c r="E47" s="40"/>
      <c r="F47" s="40"/>
      <c r="G47" s="14"/>
      <c r="H47" s="14"/>
      <c r="I47" s="14"/>
      <c r="J47" s="14"/>
      <c r="K47" s="14"/>
      <c r="L47" s="14"/>
      <c r="M47" s="1"/>
      <c r="N47" s="1"/>
      <c r="O47" s="2"/>
      <c r="P47" s="2"/>
      <c r="Q47" s="2"/>
    </row>
    <row r="48" spans="2:17" ht="15">
      <c r="B48" s="13"/>
      <c r="C48" s="13"/>
      <c r="D48" s="13"/>
      <c r="E48" s="13"/>
      <c r="F48" s="13"/>
      <c r="G48" s="15"/>
      <c r="H48" s="16"/>
      <c r="I48" s="16"/>
      <c r="J48" s="20"/>
      <c r="K48" s="15"/>
      <c r="L48" s="15"/>
      <c r="M48" s="1"/>
      <c r="N48" s="1"/>
      <c r="O48" s="2"/>
      <c r="P48" s="2"/>
      <c r="Q48" s="2"/>
    </row>
    <row r="49" spans="2:17" ht="15">
      <c r="B49" s="13"/>
      <c r="C49" s="13"/>
      <c r="D49" s="13"/>
      <c r="E49" s="13"/>
      <c r="F49" s="13"/>
      <c r="G49" s="15"/>
      <c r="H49" s="16"/>
      <c r="I49" s="16"/>
      <c r="J49" s="17"/>
      <c r="K49" s="15"/>
      <c r="L49" s="15"/>
      <c r="M49" s="1"/>
      <c r="N49" s="1"/>
      <c r="O49" s="2"/>
      <c r="P49" s="2"/>
      <c r="Q49" s="2"/>
    </row>
    <row r="50" spans="2:17" ht="15">
      <c r="B50" s="13"/>
      <c r="C50" s="13"/>
      <c r="D50" s="13"/>
      <c r="E50" s="13"/>
      <c r="F50" s="13"/>
      <c r="G50" s="15"/>
      <c r="H50" s="16"/>
      <c r="I50" s="16"/>
      <c r="J50" s="17"/>
      <c r="K50" s="15"/>
      <c r="L50" s="15"/>
      <c r="M50" s="1"/>
      <c r="N50" s="1"/>
      <c r="O50" s="2"/>
      <c r="P50" s="2"/>
      <c r="Q50" s="2"/>
    </row>
    <row r="51" spans="2:17" ht="14.25">
      <c r="B51" s="135" t="s">
        <v>73</v>
      </c>
      <c r="C51" s="135"/>
      <c r="D51" s="135"/>
      <c r="E51" s="135"/>
      <c r="F51" s="135"/>
      <c r="G51" s="135"/>
      <c r="H51" s="135"/>
      <c r="I51" s="135"/>
      <c r="J51" s="135"/>
      <c r="K51" s="135"/>
      <c r="L51" s="63"/>
      <c r="M51" s="63"/>
      <c r="N51" s="63"/>
      <c r="O51" s="2"/>
      <c r="P51" s="2"/>
      <c r="Q51" s="2"/>
    </row>
    <row r="52" spans="2:17" ht="14.25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3"/>
      <c r="M52" s="63"/>
      <c r="N52" s="63"/>
      <c r="O52" s="2"/>
      <c r="P52" s="2"/>
      <c r="Q52" s="2"/>
    </row>
    <row r="53" spans="2:17" ht="15">
      <c r="B53" s="136" t="s">
        <v>13</v>
      </c>
      <c r="C53" s="137"/>
      <c r="D53" s="138"/>
      <c r="E53" s="139" t="s">
        <v>14</v>
      </c>
      <c r="F53" s="139"/>
      <c r="G53" s="136" t="s">
        <v>15</v>
      </c>
      <c r="H53" s="137"/>
      <c r="I53" s="138"/>
      <c r="J53" s="45" t="s">
        <v>16</v>
      </c>
      <c r="K53" s="54"/>
      <c r="L53" s="14"/>
      <c r="M53" s="1"/>
      <c r="N53" s="1"/>
      <c r="O53" s="2"/>
      <c r="P53" s="2"/>
      <c r="Q53" s="2"/>
    </row>
    <row r="54" spans="2:17" ht="15.75" thickBot="1">
      <c r="B54" s="122">
        <v>1</v>
      </c>
      <c r="C54" s="123"/>
      <c r="D54" s="124"/>
      <c r="E54" s="122">
        <v>2</v>
      </c>
      <c r="F54" s="124"/>
      <c r="G54" s="122">
        <v>3</v>
      </c>
      <c r="H54" s="123"/>
      <c r="I54" s="124"/>
      <c r="J54" s="69">
        <v>4</v>
      </c>
      <c r="K54" s="54"/>
      <c r="L54" s="14"/>
      <c r="M54" s="1"/>
      <c r="N54" s="1"/>
      <c r="O54" s="2"/>
      <c r="P54" s="2"/>
      <c r="Q54" s="2"/>
    </row>
    <row r="55" spans="2:17" ht="15">
      <c r="B55" s="70">
        <v>1</v>
      </c>
      <c r="C55" s="174" t="s">
        <v>28</v>
      </c>
      <c r="D55" s="175"/>
      <c r="E55" s="176">
        <f>март!E60</f>
        <v>0</v>
      </c>
      <c r="F55" s="177"/>
      <c r="G55" s="178">
        <f>март!G60</f>
        <v>4063.17</v>
      </c>
      <c r="H55" s="179"/>
      <c r="I55" s="180"/>
      <c r="J55" s="71">
        <f>E55-G55</f>
        <v>-4063.17</v>
      </c>
      <c r="K55" s="54"/>
      <c r="L55" s="12"/>
      <c r="M55" s="1"/>
      <c r="N55" s="1"/>
      <c r="O55" s="2"/>
      <c r="P55" s="2"/>
      <c r="Q55" s="2"/>
    </row>
    <row r="56" spans="2:17" ht="15" customHeight="1">
      <c r="B56" s="47">
        <v>2</v>
      </c>
      <c r="C56" s="125" t="s">
        <v>29</v>
      </c>
      <c r="D56" s="126"/>
      <c r="E56" s="127">
        <f>M20</f>
        <v>0</v>
      </c>
      <c r="F56" s="128"/>
      <c r="G56" s="129">
        <f>D34</f>
        <v>6951.919999999999</v>
      </c>
      <c r="H56" s="130"/>
      <c r="I56" s="131"/>
      <c r="J56" s="72">
        <f>E56-G56</f>
        <v>-6951.919999999999</v>
      </c>
      <c r="K56" s="54"/>
      <c r="L56" s="22"/>
      <c r="M56" s="1"/>
      <c r="N56" s="1"/>
      <c r="O56" s="2"/>
      <c r="P56" s="2"/>
      <c r="Q56" s="2"/>
    </row>
    <row r="57" spans="2:17" ht="15.75" thickBot="1">
      <c r="B57" s="73">
        <v>3</v>
      </c>
      <c r="C57" s="110" t="s">
        <v>25</v>
      </c>
      <c r="D57" s="111"/>
      <c r="E57" s="112">
        <f>E55+E56</f>
        <v>0</v>
      </c>
      <c r="F57" s="113"/>
      <c r="G57" s="114">
        <f>G55+G56</f>
        <v>11015.09</v>
      </c>
      <c r="H57" s="115"/>
      <c r="I57" s="116"/>
      <c r="J57" s="74">
        <f>J55+J56</f>
        <v>-11015.09</v>
      </c>
      <c r="K57" s="54"/>
      <c r="L57" s="12"/>
      <c r="M57" s="1"/>
      <c r="N57" s="1"/>
      <c r="O57" s="2"/>
      <c r="P57" s="2"/>
      <c r="Q57" s="2"/>
    </row>
    <row r="58" spans="2:17" ht="30" customHeight="1">
      <c r="B58" s="25" t="s">
        <v>66</v>
      </c>
      <c r="C58" s="117" t="s">
        <v>89</v>
      </c>
      <c r="D58" s="118"/>
      <c r="E58" s="95">
        <f>J22+март!E61</f>
        <v>0</v>
      </c>
      <c r="F58" s="96"/>
      <c r="G58" s="119">
        <f>D39+март!G61</f>
        <v>3664.82</v>
      </c>
      <c r="H58" s="120"/>
      <c r="I58" s="121"/>
      <c r="J58" s="77">
        <f>E58-G58</f>
        <v>-3664.82</v>
      </c>
      <c r="K58" s="54"/>
      <c r="L58" s="12"/>
      <c r="M58" s="1"/>
      <c r="N58" s="1"/>
      <c r="O58" s="2"/>
      <c r="P58" s="2"/>
      <c r="Q58" s="2"/>
    </row>
    <row r="59" spans="2:17" ht="15">
      <c r="B59" s="48" t="s">
        <v>67</v>
      </c>
      <c r="C59" s="103" t="s">
        <v>56</v>
      </c>
      <c r="D59" s="104"/>
      <c r="E59" s="95">
        <f>J23+март!E62</f>
        <v>0</v>
      </c>
      <c r="F59" s="96"/>
      <c r="G59" s="107">
        <f>D35+D36+D37+D41+март!G62</f>
        <v>2888.75</v>
      </c>
      <c r="H59" s="108"/>
      <c r="I59" s="109"/>
      <c r="J59" s="77">
        <f>E59-G59</f>
        <v>-2888.75</v>
      </c>
      <c r="K59" s="54"/>
      <c r="L59" s="12"/>
      <c r="M59" s="1"/>
      <c r="N59" s="1"/>
      <c r="O59" s="2"/>
      <c r="P59" s="2"/>
      <c r="Q59" s="2"/>
    </row>
    <row r="60" spans="2:17" ht="15">
      <c r="B60" s="48" t="s">
        <v>68</v>
      </c>
      <c r="C60" s="103" t="s">
        <v>55</v>
      </c>
      <c r="D60" s="104"/>
      <c r="E60" s="95">
        <f>J24+март!E63</f>
        <v>0</v>
      </c>
      <c r="F60" s="96"/>
      <c r="G60" s="97">
        <f>D46+март!G63</f>
        <v>0</v>
      </c>
      <c r="H60" s="98"/>
      <c r="I60" s="99"/>
      <c r="J60" s="77">
        <f>E60-G60</f>
        <v>0</v>
      </c>
      <c r="K60" s="54"/>
      <c r="L60" s="12"/>
      <c r="M60" s="102"/>
      <c r="N60" s="102"/>
      <c r="O60" s="102"/>
      <c r="P60" s="102"/>
      <c r="Q60" s="102"/>
    </row>
    <row r="61" spans="2:17" ht="15">
      <c r="B61" s="48" t="s">
        <v>69</v>
      </c>
      <c r="C61" s="103" t="s">
        <v>54</v>
      </c>
      <c r="D61" s="104"/>
      <c r="E61" s="95">
        <f>J25+март!E64</f>
        <v>0</v>
      </c>
      <c r="F61" s="96"/>
      <c r="G61" s="97">
        <f>D38+март!G64</f>
        <v>2868.12</v>
      </c>
      <c r="H61" s="98"/>
      <c r="I61" s="99"/>
      <c r="J61" s="77">
        <f>E61-G61</f>
        <v>-2868.12</v>
      </c>
      <c r="K61" s="54"/>
      <c r="L61" s="12"/>
      <c r="M61" s="1"/>
      <c r="N61" s="1"/>
      <c r="O61" s="2"/>
      <c r="P61" s="2"/>
      <c r="Q61" s="2"/>
    </row>
    <row r="62" spans="2:17" ht="15">
      <c r="B62" s="48" t="s">
        <v>70</v>
      </c>
      <c r="C62" s="94" t="s">
        <v>53</v>
      </c>
      <c r="D62" s="94"/>
      <c r="E62" s="95">
        <f>J26+март!E65</f>
        <v>0</v>
      </c>
      <c r="F62" s="96"/>
      <c r="G62" s="97">
        <f>D40+март!G65</f>
        <v>1593.4</v>
      </c>
      <c r="H62" s="98"/>
      <c r="I62" s="99"/>
      <c r="J62" s="77">
        <f>E62-G62</f>
        <v>-1593.4</v>
      </c>
      <c r="K62" s="54"/>
      <c r="L62" s="12"/>
      <c r="M62" s="1"/>
      <c r="N62" s="1"/>
      <c r="O62" s="2"/>
      <c r="P62" s="2"/>
      <c r="Q62" s="2"/>
    </row>
    <row r="63" spans="2:17" ht="15">
      <c r="B63" s="65"/>
      <c r="C63" s="100"/>
      <c r="D63" s="100"/>
      <c r="E63" s="100"/>
      <c r="F63" s="100"/>
      <c r="G63" s="101"/>
      <c r="H63" s="100"/>
      <c r="I63" s="66"/>
      <c r="J63" s="22"/>
      <c r="K63" s="54"/>
      <c r="L63" s="12"/>
      <c r="M63" s="1"/>
      <c r="N63" s="1"/>
      <c r="O63" s="2"/>
      <c r="P63" s="2"/>
      <c r="Q63" s="2"/>
    </row>
    <row r="64" spans="2:17" ht="15">
      <c r="B64" s="65"/>
      <c r="C64" s="100"/>
      <c r="D64" s="100"/>
      <c r="E64" s="43"/>
      <c r="F64" s="43"/>
      <c r="G64" s="105"/>
      <c r="H64" s="106"/>
      <c r="I64" s="67"/>
      <c r="J64" s="68"/>
      <c r="K64" s="54"/>
      <c r="L64" s="43"/>
      <c r="M64" s="2"/>
      <c r="N64" s="2"/>
      <c r="O64" s="2"/>
      <c r="P64" s="2"/>
      <c r="Q64" s="2"/>
    </row>
    <row r="65" spans="2:17" ht="15">
      <c r="B65" s="15"/>
      <c r="C65" s="15"/>
      <c r="D65" s="12"/>
      <c r="E65" s="12"/>
      <c r="F65" s="12"/>
      <c r="G65" s="16"/>
      <c r="H65" s="16"/>
      <c r="I65" s="16"/>
      <c r="J65" s="16"/>
      <c r="K65" s="22"/>
      <c r="L65" s="12"/>
      <c r="M65" s="1"/>
      <c r="N65" s="1"/>
      <c r="O65" s="2"/>
      <c r="P65" s="2"/>
      <c r="Q65" s="2"/>
    </row>
    <row r="66" spans="2:17" ht="15">
      <c r="B66" s="15"/>
      <c r="C66" s="15"/>
      <c r="D66" s="12"/>
      <c r="E66" s="12"/>
      <c r="F66" s="12"/>
      <c r="G66" s="16"/>
      <c r="H66" s="15"/>
      <c r="I66" s="16"/>
      <c r="J66" s="15"/>
      <c r="K66" s="22"/>
      <c r="L66" s="1"/>
      <c r="M66" s="1"/>
      <c r="N66" s="1"/>
      <c r="O66" s="2"/>
      <c r="P66" s="2"/>
      <c r="Q66" s="2"/>
    </row>
    <row r="67" spans="2:17" ht="15">
      <c r="B67" s="15"/>
      <c r="C67" s="15"/>
      <c r="D67" s="12"/>
      <c r="E67" s="12"/>
      <c r="F67" s="12"/>
      <c r="G67" s="16"/>
      <c r="H67" s="15"/>
      <c r="I67" s="16"/>
      <c r="J67" s="15"/>
      <c r="K67" s="22"/>
      <c r="L67" s="1"/>
      <c r="M67" s="1"/>
      <c r="N67" s="1"/>
      <c r="O67" s="2"/>
      <c r="P67" s="2"/>
      <c r="Q67" s="2"/>
    </row>
    <row r="68" spans="2:17" ht="15">
      <c r="B68" s="15"/>
      <c r="C68" s="15"/>
      <c r="D68" s="12"/>
      <c r="E68" s="12"/>
      <c r="F68" s="12"/>
      <c r="G68" s="16"/>
      <c r="H68" s="15"/>
      <c r="I68" s="16"/>
      <c r="J68" s="15"/>
      <c r="K68" s="22"/>
      <c r="L68" s="1"/>
      <c r="M68" s="1"/>
      <c r="N68" s="1"/>
      <c r="O68" s="2"/>
      <c r="P68" s="2"/>
      <c r="Q68" s="2"/>
    </row>
    <row r="69" spans="2:17" ht="15">
      <c r="B69" s="2"/>
      <c r="C69" s="1" t="s">
        <v>17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ht="12.75">
      <c r="B70" s="2"/>
      <c r="C70" s="2"/>
      <c r="D70" s="2"/>
      <c r="E70" s="2"/>
      <c r="F70" s="2"/>
      <c r="G70" s="2"/>
      <c r="H70" s="2" t="s">
        <v>27</v>
      </c>
      <c r="I70" s="2"/>
      <c r="J70" s="2"/>
      <c r="K70" s="2"/>
      <c r="L70" s="2"/>
      <c r="M70" s="2"/>
      <c r="N70" s="2"/>
      <c r="O70" s="2"/>
      <c r="P70" s="2"/>
      <c r="Q70" s="2"/>
    </row>
    <row r="71" spans="2:17" ht="15">
      <c r="B71" s="2"/>
      <c r="C71" s="1" t="s">
        <v>26</v>
      </c>
      <c r="D71" s="2"/>
      <c r="E71" s="2"/>
      <c r="F71" s="2"/>
      <c r="G71" s="2"/>
      <c r="H71" s="2" t="s">
        <v>24</v>
      </c>
      <c r="I71" s="2"/>
      <c r="J71" s="2"/>
      <c r="K71" s="2"/>
      <c r="L71" s="2"/>
      <c r="M71" s="2"/>
      <c r="N71" s="2"/>
      <c r="O71" s="2"/>
      <c r="P71" s="2"/>
      <c r="Q71" s="2"/>
    </row>
    <row r="72" spans="2:17" ht="12.75">
      <c r="B72" s="2"/>
      <c r="C72" s="2"/>
      <c r="D72" s="2"/>
      <c r="E72" s="2"/>
      <c r="F72" s="2"/>
      <c r="G72" s="2"/>
      <c r="H72" s="93" t="s">
        <v>18</v>
      </c>
      <c r="I72" s="93"/>
      <c r="J72" s="2"/>
      <c r="K72" s="2"/>
      <c r="L72" s="2"/>
      <c r="M72" s="2"/>
      <c r="N72" s="2"/>
      <c r="O72" s="2"/>
      <c r="P72" s="2"/>
      <c r="Q72" s="2"/>
    </row>
  </sheetData>
  <sheetProtection/>
  <mergeCells count="68">
    <mergeCell ref="O16:O19"/>
    <mergeCell ref="B15:M15"/>
    <mergeCell ref="D16:D19"/>
    <mergeCell ref="E16:E19"/>
    <mergeCell ref="F16:I16"/>
    <mergeCell ref="F37:G37"/>
    <mergeCell ref="B17:C18"/>
    <mergeCell ref="K17:K19"/>
    <mergeCell ref="L17:L19"/>
    <mergeCell ref="B20:C20"/>
    <mergeCell ref="J16:M16"/>
    <mergeCell ref="B30:N30"/>
    <mergeCell ref="B5:N5"/>
    <mergeCell ref="B6:N6"/>
    <mergeCell ref="B7:N7"/>
    <mergeCell ref="B8:N8"/>
    <mergeCell ref="B12:J12"/>
    <mergeCell ref="K12:M12"/>
    <mergeCell ref="N16:N19"/>
    <mergeCell ref="B21:L21"/>
    <mergeCell ref="F33:G33"/>
    <mergeCell ref="B34:C34"/>
    <mergeCell ref="F35:G35"/>
    <mergeCell ref="F36:G36"/>
    <mergeCell ref="D44:F44"/>
    <mergeCell ref="F39:G39"/>
    <mergeCell ref="B51:K51"/>
    <mergeCell ref="B42:C42"/>
    <mergeCell ref="B53:D53"/>
    <mergeCell ref="E53:F53"/>
    <mergeCell ref="G53:I53"/>
    <mergeCell ref="B54:D54"/>
    <mergeCell ref="E54:F54"/>
    <mergeCell ref="G54:I54"/>
    <mergeCell ref="E55:F55"/>
    <mergeCell ref="G55:I55"/>
    <mergeCell ref="C56:D56"/>
    <mergeCell ref="E56:F56"/>
    <mergeCell ref="G56:I56"/>
    <mergeCell ref="C57:D57"/>
    <mergeCell ref="E57:F57"/>
    <mergeCell ref="G57:I57"/>
    <mergeCell ref="C55:D55"/>
    <mergeCell ref="C58:D58"/>
    <mergeCell ref="E58:F58"/>
    <mergeCell ref="G58:I58"/>
    <mergeCell ref="C59:D59"/>
    <mergeCell ref="E59:F59"/>
    <mergeCell ref="G59:I59"/>
    <mergeCell ref="E63:F63"/>
    <mergeCell ref="G63:H63"/>
    <mergeCell ref="C60:D60"/>
    <mergeCell ref="E60:F60"/>
    <mergeCell ref="G60:I60"/>
    <mergeCell ref="M60:Q60"/>
    <mergeCell ref="C61:D61"/>
    <mergeCell ref="E61:F61"/>
    <mergeCell ref="G61:I61"/>
    <mergeCell ref="N2:O2"/>
    <mergeCell ref="N3:O3"/>
    <mergeCell ref="N4:O4"/>
    <mergeCell ref="C64:D64"/>
    <mergeCell ref="G64:H64"/>
    <mergeCell ref="H72:I72"/>
    <mergeCell ref="C62:D62"/>
    <mergeCell ref="E62:F62"/>
    <mergeCell ref="G62:I62"/>
    <mergeCell ref="C63:D6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Q75"/>
  <sheetViews>
    <sheetView zoomScalePageLayoutView="0" workbookViewId="0" topLeftCell="A37">
      <selection activeCell="D41" sqref="D41:D43"/>
    </sheetView>
  </sheetViews>
  <sheetFormatPr defaultColWidth="9.140625" defaultRowHeight="12.75"/>
  <cols>
    <col min="1" max="1" width="4.57421875" style="0" customWidth="1"/>
    <col min="2" max="2" width="6.28125" style="0" customWidth="1"/>
    <col min="3" max="3" width="32.57421875" style="0" customWidth="1"/>
    <col min="4" max="4" width="13.421875" style="0" customWidth="1"/>
    <col min="5" max="5" width="11.7109375" style="0" customWidth="1"/>
    <col min="6" max="6" width="11.140625" style="0" customWidth="1"/>
    <col min="7" max="7" width="12.28125" style="0" customWidth="1"/>
    <col min="8" max="8" width="11.140625" style="0" customWidth="1"/>
    <col min="9" max="9" width="13.7109375" style="0" customWidth="1"/>
    <col min="10" max="10" width="11.7109375" style="0" customWidth="1"/>
    <col min="12" max="12" width="12.28125" style="0" customWidth="1"/>
    <col min="14" max="14" width="17.00390625" style="0" customWidth="1"/>
    <col min="15" max="15" width="18.57421875" style="0" customWidth="1"/>
  </cols>
  <sheetData>
    <row r="3" spans="14:15" ht="12.75" customHeight="1">
      <c r="N3" s="91" t="s">
        <v>86</v>
      </c>
      <c r="O3" s="91"/>
    </row>
    <row r="4" spans="14:15" ht="12.75">
      <c r="N4" s="92" t="s">
        <v>87</v>
      </c>
      <c r="O4" s="92"/>
    </row>
    <row r="5" spans="14:15" ht="12.75">
      <c r="N5" s="92" t="s">
        <v>88</v>
      </c>
      <c r="O5" s="92"/>
    </row>
    <row r="7" spans="1:1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22.5">
      <c r="A8" s="2"/>
      <c r="B8" s="155" t="s">
        <v>47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</row>
    <row r="9" spans="1:14" ht="22.5">
      <c r="A9" s="2"/>
      <c r="B9" s="155" t="s">
        <v>48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</row>
    <row r="10" spans="1:14" ht="12.75">
      <c r="A10" s="2"/>
      <c r="B10" s="156" t="s">
        <v>49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</row>
    <row r="11" spans="1:14" ht="15.75">
      <c r="A11" s="2"/>
      <c r="B11" s="157" t="s">
        <v>50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</row>
    <row r="12" spans="1:1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5" spans="2:15" ht="14.25">
      <c r="B15" s="153" t="s">
        <v>30</v>
      </c>
      <c r="C15" s="153"/>
      <c r="D15" s="153"/>
      <c r="E15" s="153"/>
      <c r="F15" s="153"/>
      <c r="G15" s="153"/>
      <c r="H15" s="153"/>
      <c r="I15" s="153"/>
      <c r="J15" s="153"/>
      <c r="K15" s="153" t="s">
        <v>91</v>
      </c>
      <c r="L15" s="153"/>
      <c r="M15" s="153"/>
      <c r="N15" s="26"/>
      <c r="O15" s="26"/>
    </row>
    <row r="16" spans="2:13" ht="15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2:17" ht="12.75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23"/>
      <c r="O17" s="23"/>
      <c r="P17" s="2"/>
      <c r="Q17" s="2"/>
    </row>
    <row r="18" spans="2:17" ht="27" customHeight="1">
      <c r="B18" s="167" t="s">
        <v>34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"/>
      <c r="O18" s="2"/>
      <c r="P18" s="2"/>
      <c r="Q18" s="2"/>
    </row>
    <row r="19" spans="2:17" ht="15">
      <c r="B19" s="3"/>
      <c r="C19" s="4"/>
      <c r="D19" s="168" t="s">
        <v>23</v>
      </c>
      <c r="E19" s="171" t="s">
        <v>52</v>
      </c>
      <c r="F19" s="158" t="s">
        <v>7</v>
      </c>
      <c r="G19" s="159"/>
      <c r="H19" s="159"/>
      <c r="I19" s="160"/>
      <c r="J19" s="158" t="s">
        <v>8</v>
      </c>
      <c r="K19" s="159"/>
      <c r="L19" s="159"/>
      <c r="M19" s="160"/>
      <c r="N19" s="161" t="s">
        <v>58</v>
      </c>
      <c r="O19" s="164" t="s">
        <v>85</v>
      </c>
      <c r="P19" s="2"/>
      <c r="Q19" s="2"/>
    </row>
    <row r="20" spans="2:17" ht="12.75">
      <c r="B20" s="140" t="s">
        <v>6</v>
      </c>
      <c r="C20" s="141"/>
      <c r="D20" s="169"/>
      <c r="E20" s="172"/>
      <c r="F20" s="5" t="s">
        <v>0</v>
      </c>
      <c r="G20" s="5" t="s">
        <v>2</v>
      </c>
      <c r="H20" s="5"/>
      <c r="I20" s="5"/>
      <c r="J20" s="5" t="s">
        <v>0</v>
      </c>
      <c r="K20" s="142" t="s">
        <v>57</v>
      </c>
      <c r="L20" s="145" t="s">
        <v>4</v>
      </c>
      <c r="M20" s="5"/>
      <c r="N20" s="162"/>
      <c r="O20" s="165"/>
      <c r="P20" s="2"/>
      <c r="Q20" s="2"/>
    </row>
    <row r="21" spans="2:17" ht="12.75">
      <c r="B21" s="140"/>
      <c r="C21" s="141"/>
      <c r="D21" s="169"/>
      <c r="E21" s="172"/>
      <c r="F21" s="6" t="s">
        <v>21</v>
      </c>
      <c r="G21" s="6" t="s">
        <v>3</v>
      </c>
      <c r="H21" s="6" t="s">
        <v>4</v>
      </c>
      <c r="I21" s="6" t="s">
        <v>5</v>
      </c>
      <c r="J21" s="6" t="s">
        <v>21</v>
      </c>
      <c r="K21" s="143"/>
      <c r="L21" s="146"/>
      <c r="M21" s="6" t="s">
        <v>5</v>
      </c>
      <c r="N21" s="162"/>
      <c r="O21" s="165"/>
      <c r="P21" s="2"/>
      <c r="Q21" s="2"/>
    </row>
    <row r="22" spans="2:17" ht="16.5" customHeight="1">
      <c r="B22" s="7"/>
      <c r="C22" s="8"/>
      <c r="D22" s="170"/>
      <c r="E22" s="173"/>
      <c r="F22" s="9" t="s">
        <v>1</v>
      </c>
      <c r="G22" s="9"/>
      <c r="H22" s="9"/>
      <c r="I22" s="9"/>
      <c r="J22" s="9" t="s">
        <v>1</v>
      </c>
      <c r="K22" s="144"/>
      <c r="L22" s="147"/>
      <c r="M22" s="9"/>
      <c r="N22" s="163"/>
      <c r="O22" s="166"/>
      <c r="P22" s="2"/>
      <c r="Q22" s="2"/>
    </row>
    <row r="23" spans="2:17" ht="18.75" customHeight="1">
      <c r="B23" s="148" t="s">
        <v>9</v>
      </c>
      <c r="C23" s="149"/>
      <c r="D23" s="35">
        <f>SUM(D25:D29)</f>
        <v>12.120000000000001</v>
      </c>
      <c r="E23" s="51">
        <f>SUM(E25:E29)</f>
        <v>0.9999999999999999</v>
      </c>
      <c r="F23" s="87">
        <v>6411.15</v>
      </c>
      <c r="G23" s="31"/>
      <c r="H23" s="31"/>
      <c r="I23" s="35">
        <f>SUM(F25:F29)</f>
        <v>6411.149999999999</v>
      </c>
      <c r="J23" s="87">
        <v>0</v>
      </c>
      <c r="K23" s="52"/>
      <c r="L23" s="52"/>
      <c r="M23" s="37">
        <f>J23</f>
        <v>0</v>
      </c>
      <c r="N23" s="29">
        <f>M23-I23</f>
        <v>-6411.149999999999</v>
      </c>
      <c r="O23" s="29">
        <f>N23+апр!O20</f>
        <v>-18035.999999999996</v>
      </c>
      <c r="P23" s="2"/>
      <c r="Q23" s="2"/>
    </row>
    <row r="24" spans="2:17" ht="18.75" customHeight="1">
      <c r="B24" s="150" t="s">
        <v>19</v>
      </c>
      <c r="C24" s="151"/>
      <c r="D24" s="151"/>
      <c r="E24" s="151"/>
      <c r="F24" s="151"/>
      <c r="G24" s="151"/>
      <c r="H24" s="151"/>
      <c r="I24" s="151"/>
      <c r="J24" s="151"/>
      <c r="K24" s="151"/>
      <c r="L24" s="152"/>
      <c r="M24" s="38">
        <f>M23*100/I23</f>
        <v>0</v>
      </c>
      <c r="N24" s="29"/>
      <c r="O24" s="29"/>
      <c r="P24" s="2"/>
      <c r="Q24" s="2"/>
    </row>
    <row r="25" spans="2:17" ht="18.75" customHeight="1">
      <c r="B25" s="48">
        <v>1</v>
      </c>
      <c r="C25" s="49" t="s">
        <v>89</v>
      </c>
      <c r="D25" s="46">
        <v>2.3</v>
      </c>
      <c r="E25" s="50">
        <f>D25/D23</f>
        <v>0.18976897689768973</v>
      </c>
      <c r="F25" s="27">
        <f>E25*F23</f>
        <v>1216.6373762376234</v>
      </c>
      <c r="G25" s="24"/>
      <c r="H25" s="24"/>
      <c r="I25" s="24"/>
      <c r="J25" s="27">
        <f>E25*J23</f>
        <v>0</v>
      </c>
      <c r="K25" s="24"/>
      <c r="L25" s="18"/>
      <c r="M25" s="18"/>
      <c r="N25" s="29">
        <f>J25-F25</f>
        <v>-1216.6373762376234</v>
      </c>
      <c r="O25" s="29">
        <f>N25+апр!O22</f>
        <v>-3422.6732673267315</v>
      </c>
      <c r="P25" s="2"/>
      <c r="Q25" s="2"/>
    </row>
    <row r="26" spans="2:17" ht="18.75" customHeight="1">
      <c r="B26" s="48">
        <v>2</v>
      </c>
      <c r="C26" s="49" t="s">
        <v>56</v>
      </c>
      <c r="D26" s="46">
        <v>3.4</v>
      </c>
      <c r="E26" s="50">
        <f>D26/D23</f>
        <v>0.2805280528052805</v>
      </c>
      <c r="F26" s="27">
        <f>E26*F23</f>
        <v>1798.5074257425738</v>
      </c>
      <c r="G26" s="24"/>
      <c r="H26" s="24"/>
      <c r="I26" s="24"/>
      <c r="J26" s="27">
        <f>E26*J23</f>
        <v>0</v>
      </c>
      <c r="K26" s="24"/>
      <c r="L26" s="18"/>
      <c r="M26" s="18"/>
      <c r="N26" s="29">
        <f>J26-F26</f>
        <v>-1798.5074257425738</v>
      </c>
      <c r="O26" s="29">
        <f>N26+апр!O23</f>
        <v>-5059.603960396039</v>
      </c>
      <c r="P26" s="2"/>
      <c r="Q26" s="2"/>
    </row>
    <row r="27" spans="2:17" ht="18.75" customHeight="1">
      <c r="B27" s="48">
        <v>3</v>
      </c>
      <c r="C27" s="49" t="s">
        <v>55</v>
      </c>
      <c r="D27" s="86">
        <v>3.62</v>
      </c>
      <c r="E27" s="50">
        <f>D27/D23</f>
        <v>0.2986798679867987</v>
      </c>
      <c r="F27" s="27">
        <f>E27*F23</f>
        <v>1914.8814356435644</v>
      </c>
      <c r="G27" s="24"/>
      <c r="H27" s="24"/>
      <c r="I27" s="24"/>
      <c r="J27" s="27">
        <f>E27*J23</f>
        <v>0</v>
      </c>
      <c r="K27" s="24"/>
      <c r="L27" s="18"/>
      <c r="M27" s="18"/>
      <c r="N27" s="29">
        <f>J27-F27</f>
        <v>-1914.8814356435644</v>
      </c>
      <c r="O27" s="29">
        <f>N27+апр!O24</f>
        <v>-5386.9900990099</v>
      </c>
      <c r="P27" s="2"/>
      <c r="Q27" s="2"/>
    </row>
    <row r="28" spans="2:17" ht="19.5" customHeight="1">
      <c r="B28" s="48">
        <v>4</v>
      </c>
      <c r="C28" s="49" t="s">
        <v>54</v>
      </c>
      <c r="D28" s="46">
        <v>1.8</v>
      </c>
      <c r="E28" s="50">
        <f>D28/D23</f>
        <v>0.1485148514851485</v>
      </c>
      <c r="F28" s="27">
        <f>E28*F23</f>
        <v>952.1509900990098</v>
      </c>
      <c r="G28" s="24"/>
      <c r="H28" s="24"/>
      <c r="I28" s="24"/>
      <c r="J28" s="27">
        <f>E28*J23</f>
        <v>0</v>
      </c>
      <c r="K28" s="24"/>
      <c r="L28" s="18"/>
      <c r="M28" s="18"/>
      <c r="N28" s="29">
        <f>J28-F28</f>
        <v>-952.1509900990098</v>
      </c>
      <c r="O28" s="29">
        <f>N28+апр!O25</f>
        <v>-2678.6138613861385</v>
      </c>
      <c r="P28" s="2"/>
      <c r="Q28" s="2"/>
    </row>
    <row r="29" spans="2:17" ht="15" customHeight="1">
      <c r="B29" s="48">
        <v>5</v>
      </c>
      <c r="C29" s="49" t="s">
        <v>53</v>
      </c>
      <c r="D29" s="28">
        <v>1</v>
      </c>
      <c r="E29" s="50">
        <f>D29/D23</f>
        <v>0.08250825082508251</v>
      </c>
      <c r="F29" s="27">
        <f>E29*F23</f>
        <v>528.9727722772277</v>
      </c>
      <c r="G29" s="24"/>
      <c r="H29" s="24"/>
      <c r="I29" s="24"/>
      <c r="J29" s="27">
        <f>E29*J23</f>
        <v>0</v>
      </c>
      <c r="K29" s="24"/>
      <c r="L29" s="18"/>
      <c r="M29" s="18"/>
      <c r="N29" s="29">
        <f>J29-F29</f>
        <v>-528.9727722772277</v>
      </c>
      <c r="O29" s="29">
        <f>N29+апр!O26</f>
        <v>-1488.118811881188</v>
      </c>
      <c r="P29" s="2"/>
      <c r="Q29" s="2"/>
    </row>
    <row r="30" spans="2:17" ht="15">
      <c r="B30" s="1"/>
      <c r="C30" s="1"/>
      <c r="D30" s="1"/>
      <c r="E30" s="1"/>
      <c r="F30" s="10"/>
      <c r="G30" s="10"/>
      <c r="H30" s="10"/>
      <c r="I30" s="10"/>
      <c r="J30" s="10"/>
      <c r="K30" s="10"/>
      <c r="L30" s="1"/>
      <c r="M30" s="1"/>
      <c r="N30" s="1"/>
      <c r="O30" s="2"/>
      <c r="P30" s="2"/>
      <c r="Q30" s="2"/>
    </row>
    <row r="31" spans="2:17" ht="15">
      <c r="B31" s="1"/>
      <c r="C31" s="1"/>
      <c r="D31" s="1"/>
      <c r="E31" s="1"/>
      <c r="F31" s="10"/>
      <c r="G31" s="10"/>
      <c r="H31" s="10"/>
      <c r="I31" s="10"/>
      <c r="J31" s="10"/>
      <c r="K31" s="10"/>
      <c r="L31" s="1"/>
      <c r="M31" s="1"/>
      <c r="N31" s="1"/>
      <c r="O31" s="2"/>
      <c r="P31" s="2"/>
      <c r="Q31" s="2"/>
    </row>
    <row r="32" spans="2:17" ht="15">
      <c r="B32" s="1"/>
      <c r="C32" s="1"/>
      <c r="D32" s="1"/>
      <c r="E32" s="1"/>
      <c r="F32" s="10"/>
      <c r="G32" s="10"/>
      <c r="H32" s="10"/>
      <c r="I32" s="10"/>
      <c r="J32" s="10"/>
      <c r="K32" s="10"/>
      <c r="L32" s="1"/>
      <c r="M32" s="1"/>
      <c r="N32" s="1"/>
      <c r="O32" s="2"/>
      <c r="P32" s="2"/>
      <c r="Q32" s="2"/>
    </row>
    <row r="33" spans="2:17" ht="14.25">
      <c r="B33" s="153" t="s">
        <v>35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2"/>
      <c r="P33" s="2"/>
      <c r="Q33" s="2"/>
    </row>
    <row r="34" spans="2:17" ht="14.25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2"/>
      <c r="P34" s="2"/>
      <c r="Q34" s="2"/>
    </row>
    <row r="35" spans="2:17" ht="15">
      <c r="B35" s="56" t="s">
        <v>51</v>
      </c>
      <c r="C35" s="55" t="s">
        <v>10</v>
      </c>
      <c r="D35" s="45" t="s">
        <v>22</v>
      </c>
      <c r="E35" s="45" t="s">
        <v>11</v>
      </c>
      <c r="F35" s="15"/>
      <c r="G35" s="54"/>
      <c r="H35" s="11"/>
      <c r="I35" s="1"/>
      <c r="J35" s="1"/>
      <c r="K35" s="1"/>
      <c r="L35" s="1"/>
      <c r="M35" s="1"/>
      <c r="N35" s="1"/>
      <c r="O35" s="2"/>
      <c r="P35" s="2"/>
      <c r="Q35" s="2"/>
    </row>
    <row r="36" spans="2:17" ht="15">
      <c r="B36" s="44">
        <v>1</v>
      </c>
      <c r="C36" s="57">
        <v>2</v>
      </c>
      <c r="D36" s="45">
        <v>3</v>
      </c>
      <c r="E36" s="45">
        <v>4</v>
      </c>
      <c r="F36" s="100"/>
      <c r="G36" s="100"/>
      <c r="H36" s="11"/>
      <c r="I36" s="1"/>
      <c r="J36" s="1"/>
      <c r="K36" s="1"/>
      <c r="L36" s="1"/>
      <c r="M36" s="1"/>
      <c r="N36" s="1"/>
      <c r="O36" s="2"/>
      <c r="P36" s="2"/>
      <c r="Q36" s="2"/>
    </row>
    <row r="37" spans="2:17" ht="15" customHeight="1">
      <c r="B37" s="132" t="s">
        <v>9</v>
      </c>
      <c r="C37" s="133"/>
      <c r="D37" s="79">
        <f>D45+D49</f>
        <v>9167.710000000001</v>
      </c>
      <c r="E37" s="45"/>
      <c r="F37" s="15"/>
      <c r="G37" s="15"/>
      <c r="H37" s="11"/>
      <c r="I37" s="1"/>
      <c r="J37" s="1"/>
      <c r="K37" s="1"/>
      <c r="L37" s="1"/>
      <c r="M37" s="1"/>
      <c r="N37" s="1"/>
      <c r="O37" s="2"/>
      <c r="P37" s="2"/>
      <c r="Q37" s="2"/>
    </row>
    <row r="38" spans="2:17" ht="15">
      <c r="B38" s="48">
        <v>1</v>
      </c>
      <c r="C38" s="42" t="s">
        <v>59</v>
      </c>
      <c r="D38" s="75">
        <v>5104.54</v>
      </c>
      <c r="E38" s="31"/>
      <c r="F38" s="134"/>
      <c r="G38" s="134"/>
      <c r="H38" s="12"/>
      <c r="I38" s="1"/>
      <c r="J38" s="1"/>
      <c r="K38" s="1"/>
      <c r="L38" s="1"/>
      <c r="M38" s="1"/>
      <c r="N38" s="1"/>
      <c r="O38" s="2"/>
      <c r="P38" s="2"/>
      <c r="Q38" s="2"/>
    </row>
    <row r="39" spans="2:17" ht="15">
      <c r="B39" s="48">
        <v>2</v>
      </c>
      <c r="C39" s="42" t="s">
        <v>60</v>
      </c>
      <c r="D39" s="76"/>
      <c r="E39" s="60"/>
      <c r="F39" s="154"/>
      <c r="G39" s="154"/>
      <c r="H39" s="12"/>
      <c r="I39" s="1"/>
      <c r="J39" s="1"/>
      <c r="K39" s="1"/>
      <c r="L39" s="1"/>
      <c r="M39" s="1"/>
      <c r="N39" s="1"/>
      <c r="O39" s="2"/>
      <c r="P39" s="2"/>
      <c r="Q39" s="2"/>
    </row>
    <row r="40" spans="2:17" ht="15">
      <c r="B40" s="48">
        <v>3</v>
      </c>
      <c r="C40" s="42" t="s">
        <v>61</v>
      </c>
      <c r="D40" s="75"/>
      <c r="E40" s="31"/>
      <c r="F40" s="154"/>
      <c r="G40" s="154"/>
      <c r="H40" s="12"/>
      <c r="I40" s="1"/>
      <c r="J40" s="1"/>
      <c r="K40" s="1"/>
      <c r="L40" s="1"/>
      <c r="M40" s="1"/>
      <c r="N40" s="1"/>
      <c r="O40" s="2"/>
      <c r="P40" s="2"/>
      <c r="Q40" s="2"/>
    </row>
    <row r="41" spans="2:17" ht="15">
      <c r="B41" s="48">
        <v>4</v>
      </c>
      <c r="C41" s="42" t="s">
        <v>65</v>
      </c>
      <c r="D41" s="90">
        <v>1434.06</v>
      </c>
      <c r="E41" s="31"/>
      <c r="F41" s="14"/>
      <c r="G41" s="14"/>
      <c r="H41" s="12"/>
      <c r="I41" s="1"/>
      <c r="J41" s="1"/>
      <c r="K41" s="1"/>
      <c r="L41" s="1"/>
      <c r="M41" s="1"/>
      <c r="N41" s="1"/>
      <c r="O41" s="2"/>
      <c r="P41" s="2"/>
      <c r="Q41" s="2"/>
    </row>
    <row r="42" spans="2:17" ht="15">
      <c r="B42" s="48">
        <v>5</v>
      </c>
      <c r="C42" s="42" t="s">
        <v>62</v>
      </c>
      <c r="D42" s="90">
        <v>1832.41</v>
      </c>
      <c r="E42" s="33"/>
      <c r="F42" s="154"/>
      <c r="G42" s="154"/>
      <c r="H42" s="12"/>
      <c r="I42" s="1"/>
      <c r="J42" s="1"/>
      <c r="K42" s="1"/>
      <c r="L42" s="1"/>
      <c r="M42" s="1"/>
      <c r="N42" s="1"/>
      <c r="O42" s="2"/>
      <c r="P42" s="2"/>
      <c r="Q42" s="2"/>
    </row>
    <row r="43" spans="2:17" ht="15">
      <c r="B43" s="48">
        <v>6</v>
      </c>
      <c r="C43" s="42" t="s">
        <v>63</v>
      </c>
      <c r="D43" s="36">
        <v>796.7</v>
      </c>
      <c r="E43" s="33"/>
      <c r="F43" s="14"/>
      <c r="G43" s="14"/>
      <c r="H43" s="12"/>
      <c r="I43" s="1"/>
      <c r="J43" s="1"/>
      <c r="K43" s="1"/>
      <c r="L43" s="1"/>
      <c r="M43" s="1"/>
      <c r="N43" s="1"/>
      <c r="O43" s="2"/>
      <c r="P43" s="2"/>
      <c r="Q43" s="2"/>
    </row>
    <row r="44" spans="2:17" ht="15">
      <c r="B44" s="48">
        <v>7</v>
      </c>
      <c r="C44" s="42" t="s">
        <v>64</v>
      </c>
      <c r="D44" s="33"/>
      <c r="E44" s="33"/>
      <c r="F44" s="14"/>
      <c r="G44" s="14"/>
      <c r="H44" s="12"/>
      <c r="I44" s="1"/>
      <c r="J44" s="1"/>
      <c r="K44" s="1"/>
      <c r="L44" s="1"/>
      <c r="M44" s="1"/>
      <c r="N44" s="1"/>
      <c r="O44" s="2"/>
      <c r="P44" s="2"/>
      <c r="Q44" s="2"/>
    </row>
    <row r="45" spans="2:17" ht="15">
      <c r="B45" s="181" t="s">
        <v>12</v>
      </c>
      <c r="C45" s="181"/>
      <c r="D45" s="80">
        <f>SUM(D38:D44)</f>
        <v>9167.710000000001</v>
      </c>
      <c r="E45" s="34"/>
      <c r="F45" s="14"/>
      <c r="G45" s="14"/>
      <c r="H45" s="12"/>
      <c r="I45" s="1"/>
      <c r="J45" s="1"/>
      <c r="K45" s="1"/>
      <c r="L45" s="1"/>
      <c r="M45" s="1"/>
      <c r="N45" s="1"/>
      <c r="O45" s="2"/>
      <c r="P45" s="2"/>
      <c r="Q45" s="2"/>
    </row>
    <row r="46" spans="2:17" ht="15">
      <c r="B46" s="58"/>
      <c r="C46" s="58"/>
      <c r="D46" s="59"/>
      <c r="E46" s="59"/>
      <c r="F46" s="14"/>
      <c r="G46" s="14"/>
      <c r="H46" s="12"/>
      <c r="I46" s="1"/>
      <c r="J46" s="1"/>
      <c r="K46" s="1"/>
      <c r="L46" s="1"/>
      <c r="M46" s="1"/>
      <c r="N46" s="1"/>
      <c r="O46" s="2"/>
      <c r="P46" s="2"/>
      <c r="Q46" s="2"/>
    </row>
    <row r="47" spans="2:17" ht="15">
      <c r="B47" s="21" t="s">
        <v>20</v>
      </c>
      <c r="C47" s="19"/>
      <c r="D47" s="105"/>
      <c r="E47" s="105"/>
      <c r="F47" s="105"/>
      <c r="G47" s="14"/>
      <c r="H47" s="14"/>
      <c r="I47" s="14"/>
      <c r="J47" s="14"/>
      <c r="K47" s="14"/>
      <c r="L47" s="14"/>
      <c r="M47" s="1"/>
      <c r="N47" s="1"/>
      <c r="O47" s="2"/>
      <c r="P47" s="2"/>
      <c r="Q47" s="2"/>
    </row>
    <row r="48" spans="2:17" ht="15">
      <c r="B48" s="21"/>
      <c r="C48" s="19"/>
      <c r="D48" s="40"/>
      <c r="E48" s="40"/>
      <c r="F48" s="40"/>
      <c r="G48" s="14"/>
      <c r="H48" s="14"/>
      <c r="I48" s="14"/>
      <c r="J48" s="14"/>
      <c r="K48" s="14"/>
      <c r="L48" s="14"/>
      <c r="M48" s="1"/>
      <c r="N48" s="1"/>
      <c r="O48" s="2"/>
      <c r="P48" s="2"/>
      <c r="Q48" s="2"/>
    </row>
    <row r="49" spans="2:17" ht="15">
      <c r="B49" s="62">
        <v>8</v>
      </c>
      <c r="C49" s="61" t="s">
        <v>20</v>
      </c>
      <c r="D49" s="62">
        <v>0</v>
      </c>
      <c r="E49" s="62"/>
      <c r="F49" s="40"/>
      <c r="G49" s="14"/>
      <c r="H49" s="14"/>
      <c r="I49" s="14"/>
      <c r="J49" s="14"/>
      <c r="K49" s="14"/>
      <c r="L49" s="14"/>
      <c r="M49" s="1"/>
      <c r="N49" s="1"/>
      <c r="O49" s="2"/>
      <c r="P49" s="2"/>
      <c r="Q49" s="2"/>
    </row>
    <row r="50" spans="2:17" ht="15">
      <c r="B50" s="21"/>
      <c r="C50" s="19"/>
      <c r="D50" s="40"/>
      <c r="E50" s="40"/>
      <c r="F50" s="40"/>
      <c r="G50" s="14"/>
      <c r="H50" s="14"/>
      <c r="I50" s="14"/>
      <c r="J50" s="14"/>
      <c r="K50" s="14"/>
      <c r="L50" s="14"/>
      <c r="M50" s="1"/>
      <c r="N50" s="1"/>
      <c r="O50" s="2"/>
      <c r="P50" s="2"/>
      <c r="Q50" s="2"/>
    </row>
    <row r="51" spans="2:17" ht="15">
      <c r="B51" s="13"/>
      <c r="C51" s="13"/>
      <c r="D51" s="13"/>
      <c r="E51" s="13"/>
      <c r="F51" s="13"/>
      <c r="G51" s="15"/>
      <c r="H51" s="16"/>
      <c r="I51" s="16"/>
      <c r="J51" s="20"/>
      <c r="K51" s="15"/>
      <c r="L51" s="15"/>
      <c r="M51" s="1"/>
      <c r="N51" s="1"/>
      <c r="O51" s="2"/>
      <c r="P51" s="2"/>
      <c r="Q51" s="2"/>
    </row>
    <row r="52" spans="2:17" ht="15">
      <c r="B52" s="13"/>
      <c r="C52" s="13"/>
      <c r="D52" s="13"/>
      <c r="E52" s="13"/>
      <c r="F52" s="13"/>
      <c r="G52" s="15"/>
      <c r="H52" s="16"/>
      <c r="I52" s="16"/>
      <c r="J52" s="17"/>
      <c r="K52" s="15"/>
      <c r="L52" s="15"/>
      <c r="M52" s="1"/>
      <c r="N52" s="1"/>
      <c r="O52" s="2"/>
      <c r="P52" s="2"/>
      <c r="Q52" s="2"/>
    </row>
    <row r="53" spans="2:17" ht="15">
      <c r="B53" s="13"/>
      <c r="C53" s="13"/>
      <c r="D53" s="13"/>
      <c r="E53" s="13"/>
      <c r="F53" s="13"/>
      <c r="G53" s="15"/>
      <c r="H53" s="16"/>
      <c r="I53" s="16"/>
      <c r="J53" s="17"/>
      <c r="K53" s="15"/>
      <c r="L53" s="15"/>
      <c r="M53" s="1"/>
      <c r="N53" s="1"/>
      <c r="O53" s="2"/>
      <c r="P53" s="2"/>
      <c r="Q53" s="2"/>
    </row>
    <row r="54" spans="2:17" ht="14.25">
      <c r="B54" s="135" t="s">
        <v>36</v>
      </c>
      <c r="C54" s="135"/>
      <c r="D54" s="135"/>
      <c r="E54" s="135"/>
      <c r="F54" s="135"/>
      <c r="G54" s="135"/>
      <c r="H54" s="135"/>
      <c r="I54" s="135"/>
      <c r="J54" s="135"/>
      <c r="K54" s="135"/>
      <c r="L54" s="63"/>
      <c r="M54" s="63"/>
      <c r="N54" s="63"/>
      <c r="O54" s="2"/>
      <c r="P54" s="2"/>
      <c r="Q54" s="2"/>
    </row>
    <row r="55" spans="2:17" ht="14.25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3"/>
      <c r="M55" s="63"/>
      <c r="N55" s="63"/>
      <c r="O55" s="2"/>
      <c r="P55" s="2"/>
      <c r="Q55" s="2"/>
    </row>
    <row r="56" spans="2:17" ht="15">
      <c r="B56" s="136" t="s">
        <v>13</v>
      </c>
      <c r="C56" s="137"/>
      <c r="D56" s="138"/>
      <c r="E56" s="139" t="s">
        <v>14</v>
      </c>
      <c r="F56" s="139"/>
      <c r="G56" s="136" t="s">
        <v>15</v>
      </c>
      <c r="H56" s="137"/>
      <c r="I56" s="138"/>
      <c r="J56" s="45" t="s">
        <v>16</v>
      </c>
      <c r="K56" s="54"/>
      <c r="L56" s="14"/>
      <c r="M56" s="1"/>
      <c r="N56" s="1"/>
      <c r="O56" s="2"/>
      <c r="P56" s="2"/>
      <c r="Q56" s="2"/>
    </row>
    <row r="57" spans="2:17" ht="15.75" thickBot="1">
      <c r="B57" s="122">
        <v>1</v>
      </c>
      <c r="C57" s="123"/>
      <c r="D57" s="124"/>
      <c r="E57" s="122">
        <v>2</v>
      </c>
      <c r="F57" s="124"/>
      <c r="G57" s="122">
        <v>3</v>
      </c>
      <c r="H57" s="123"/>
      <c r="I57" s="124"/>
      <c r="J57" s="69">
        <v>4</v>
      </c>
      <c r="K57" s="54"/>
      <c r="L57" s="14"/>
      <c r="M57" s="1"/>
      <c r="N57" s="1"/>
      <c r="O57" s="2"/>
      <c r="P57" s="2"/>
      <c r="Q57" s="2"/>
    </row>
    <row r="58" spans="2:17" ht="15">
      <c r="B58" s="70">
        <v>1</v>
      </c>
      <c r="C58" s="174" t="s">
        <v>28</v>
      </c>
      <c r="D58" s="175"/>
      <c r="E58" s="176">
        <f>апр!E57</f>
        <v>0</v>
      </c>
      <c r="F58" s="177"/>
      <c r="G58" s="178">
        <f>апр!G57</f>
        <v>11015.09</v>
      </c>
      <c r="H58" s="179"/>
      <c r="I58" s="180"/>
      <c r="J58" s="71">
        <f>E58-G58</f>
        <v>-11015.09</v>
      </c>
      <c r="K58" s="54"/>
      <c r="L58" s="12"/>
      <c r="M58" s="1"/>
      <c r="N58" s="1"/>
      <c r="O58" s="2"/>
      <c r="P58" s="2"/>
      <c r="Q58" s="2"/>
    </row>
    <row r="59" spans="2:17" ht="15">
      <c r="B59" s="47">
        <v>2</v>
      </c>
      <c r="C59" s="125" t="s">
        <v>29</v>
      </c>
      <c r="D59" s="126"/>
      <c r="E59" s="127">
        <f>M23</f>
        <v>0</v>
      </c>
      <c r="F59" s="128"/>
      <c r="G59" s="129">
        <f>D37</f>
        <v>9167.710000000001</v>
      </c>
      <c r="H59" s="130"/>
      <c r="I59" s="131"/>
      <c r="J59" s="72">
        <f>E59-G59</f>
        <v>-9167.710000000001</v>
      </c>
      <c r="K59" s="54"/>
      <c r="L59" s="22"/>
      <c r="M59" s="1"/>
      <c r="N59" s="1"/>
      <c r="O59" s="2"/>
      <c r="P59" s="2"/>
      <c r="Q59" s="2"/>
    </row>
    <row r="60" spans="2:17" ht="15.75" thickBot="1">
      <c r="B60" s="73">
        <v>3</v>
      </c>
      <c r="C60" s="110" t="s">
        <v>25</v>
      </c>
      <c r="D60" s="111"/>
      <c r="E60" s="112">
        <f>E58+E59</f>
        <v>0</v>
      </c>
      <c r="F60" s="113"/>
      <c r="G60" s="114">
        <f>G58+G59</f>
        <v>20182.800000000003</v>
      </c>
      <c r="H60" s="115"/>
      <c r="I60" s="116"/>
      <c r="J60" s="74">
        <f>J58+J59</f>
        <v>-20182.800000000003</v>
      </c>
      <c r="K60" s="54"/>
      <c r="L60" s="12"/>
      <c r="M60" s="1"/>
      <c r="N60" s="1"/>
      <c r="O60" s="2"/>
      <c r="P60" s="2"/>
      <c r="Q60" s="2"/>
    </row>
    <row r="61" spans="2:17" ht="35.25" customHeight="1">
      <c r="B61" s="25" t="s">
        <v>66</v>
      </c>
      <c r="C61" s="117" t="s">
        <v>90</v>
      </c>
      <c r="D61" s="118"/>
      <c r="E61" s="95">
        <f>J25+апр!E58</f>
        <v>0</v>
      </c>
      <c r="F61" s="96"/>
      <c r="G61" s="119">
        <f>D42+апр!G58</f>
        <v>5497.2300000000005</v>
      </c>
      <c r="H61" s="120"/>
      <c r="I61" s="121"/>
      <c r="J61" s="77">
        <f>E61-G61</f>
        <v>-5497.2300000000005</v>
      </c>
      <c r="K61" s="54"/>
      <c r="L61" s="12"/>
      <c r="M61" s="1"/>
      <c r="N61" s="1"/>
      <c r="O61" s="2"/>
      <c r="P61" s="2"/>
      <c r="Q61" s="2"/>
    </row>
    <row r="62" spans="2:17" ht="15">
      <c r="B62" s="48" t="s">
        <v>67</v>
      </c>
      <c r="C62" s="103" t="s">
        <v>56</v>
      </c>
      <c r="D62" s="104"/>
      <c r="E62" s="95">
        <f>J26+апр!E59</f>
        <v>0</v>
      </c>
      <c r="F62" s="96"/>
      <c r="G62" s="107">
        <f>D38+D39+D40+D44+апр!G59</f>
        <v>7993.29</v>
      </c>
      <c r="H62" s="108"/>
      <c r="I62" s="109"/>
      <c r="J62" s="77">
        <f>E62-G62</f>
        <v>-7993.29</v>
      </c>
      <c r="K62" s="54"/>
      <c r="L62" s="12"/>
      <c r="M62" s="1"/>
      <c r="N62" s="1"/>
      <c r="O62" s="2"/>
      <c r="P62" s="2"/>
      <c r="Q62" s="2"/>
    </row>
    <row r="63" spans="2:17" ht="15">
      <c r="B63" s="48" t="s">
        <v>68</v>
      </c>
      <c r="C63" s="103" t="s">
        <v>55</v>
      </c>
      <c r="D63" s="104"/>
      <c r="E63" s="95">
        <f>J27+апр!E60</f>
        <v>0</v>
      </c>
      <c r="F63" s="96"/>
      <c r="G63" s="97">
        <f>D49+апр!G60</f>
        <v>0</v>
      </c>
      <c r="H63" s="98"/>
      <c r="I63" s="99"/>
      <c r="J63" s="77">
        <f>E63-G63</f>
        <v>0</v>
      </c>
      <c r="K63" s="54"/>
      <c r="L63" s="12"/>
      <c r="M63" s="102"/>
      <c r="N63" s="102"/>
      <c r="O63" s="102"/>
      <c r="P63" s="102"/>
      <c r="Q63" s="102"/>
    </row>
    <row r="64" spans="2:17" ht="15">
      <c r="B64" s="48" t="s">
        <v>69</v>
      </c>
      <c r="C64" s="103" t="s">
        <v>54</v>
      </c>
      <c r="D64" s="104"/>
      <c r="E64" s="95">
        <f>J28+апр!E61</f>
        <v>0</v>
      </c>
      <c r="F64" s="96"/>
      <c r="G64" s="97">
        <f>D41+апр!G61</f>
        <v>4302.18</v>
      </c>
      <c r="H64" s="98"/>
      <c r="I64" s="99"/>
      <c r="J64" s="77">
        <f>E64-G64</f>
        <v>-4302.18</v>
      </c>
      <c r="K64" s="54"/>
      <c r="L64" s="12"/>
      <c r="M64" s="1"/>
      <c r="N64" s="1"/>
      <c r="O64" s="2"/>
      <c r="P64" s="2"/>
      <c r="Q64" s="2"/>
    </row>
    <row r="65" spans="2:17" ht="15">
      <c r="B65" s="48" t="s">
        <v>70</v>
      </c>
      <c r="C65" s="94" t="s">
        <v>53</v>
      </c>
      <c r="D65" s="94"/>
      <c r="E65" s="95">
        <f>J29+апр!E62</f>
        <v>0</v>
      </c>
      <c r="F65" s="96"/>
      <c r="G65" s="97">
        <f>D43+апр!G62</f>
        <v>2390.1000000000004</v>
      </c>
      <c r="H65" s="98"/>
      <c r="I65" s="99"/>
      <c r="J65" s="77">
        <f>E65-G65</f>
        <v>-2390.1000000000004</v>
      </c>
      <c r="K65" s="54"/>
      <c r="L65" s="12"/>
      <c r="M65" s="1"/>
      <c r="N65" s="1"/>
      <c r="O65" s="2"/>
      <c r="P65" s="2"/>
      <c r="Q65" s="2"/>
    </row>
    <row r="66" spans="2:17" ht="15">
      <c r="B66" s="65"/>
      <c r="C66" s="100"/>
      <c r="D66" s="100"/>
      <c r="E66" s="100"/>
      <c r="F66" s="100"/>
      <c r="G66" s="101"/>
      <c r="H66" s="100"/>
      <c r="I66" s="66"/>
      <c r="J66" s="22"/>
      <c r="K66" s="54"/>
      <c r="L66" s="12"/>
      <c r="M66" s="1"/>
      <c r="N66" s="1"/>
      <c r="O66" s="2"/>
      <c r="P66" s="2"/>
      <c r="Q66" s="2"/>
    </row>
    <row r="67" spans="2:17" ht="15">
      <c r="B67" s="65"/>
      <c r="C67" s="100"/>
      <c r="D67" s="100"/>
      <c r="E67" s="43"/>
      <c r="F67" s="43"/>
      <c r="G67" s="105"/>
      <c r="H67" s="106"/>
      <c r="I67" s="67"/>
      <c r="J67" s="68"/>
      <c r="K67" s="54"/>
      <c r="L67" s="43"/>
      <c r="M67" s="2"/>
      <c r="N67" s="2"/>
      <c r="O67" s="2"/>
      <c r="P67" s="2"/>
      <c r="Q67" s="2"/>
    </row>
    <row r="68" spans="2:17" ht="15">
      <c r="B68" s="15"/>
      <c r="C68" s="15"/>
      <c r="D68" s="12"/>
      <c r="E68" s="12"/>
      <c r="F68" s="12"/>
      <c r="G68" s="16"/>
      <c r="H68" s="16"/>
      <c r="I68" s="16"/>
      <c r="J68" s="16"/>
      <c r="K68" s="22"/>
      <c r="L68" s="12"/>
      <c r="M68" s="1"/>
      <c r="N68" s="1"/>
      <c r="O68" s="2"/>
      <c r="P68" s="2"/>
      <c r="Q68" s="2"/>
    </row>
    <row r="69" spans="2:17" ht="15">
      <c r="B69" s="15"/>
      <c r="C69" s="15"/>
      <c r="D69" s="12"/>
      <c r="E69" s="12"/>
      <c r="F69" s="12"/>
      <c r="G69" s="16"/>
      <c r="H69" s="15"/>
      <c r="I69" s="16"/>
      <c r="J69" s="15"/>
      <c r="K69" s="22"/>
      <c r="L69" s="1"/>
      <c r="M69" s="1"/>
      <c r="N69" s="1"/>
      <c r="O69" s="2"/>
      <c r="P69" s="2"/>
      <c r="Q69" s="2"/>
    </row>
    <row r="70" spans="2:17" ht="15">
      <c r="B70" s="15"/>
      <c r="C70" s="15"/>
      <c r="D70" s="12"/>
      <c r="E70" s="12"/>
      <c r="F70" s="12"/>
      <c r="G70" s="16"/>
      <c r="H70" s="15"/>
      <c r="I70" s="16"/>
      <c r="J70" s="15"/>
      <c r="K70" s="22"/>
      <c r="L70" s="1"/>
      <c r="M70" s="1"/>
      <c r="N70" s="1"/>
      <c r="O70" s="2"/>
      <c r="P70" s="2"/>
      <c r="Q70" s="2"/>
    </row>
    <row r="71" spans="2:17" ht="15">
      <c r="B71" s="15"/>
      <c r="C71" s="15"/>
      <c r="D71" s="12"/>
      <c r="E71" s="12"/>
      <c r="F71" s="12"/>
      <c r="G71" s="16"/>
      <c r="H71" s="15"/>
      <c r="I71" s="16"/>
      <c r="J71" s="15"/>
      <c r="K71" s="22"/>
      <c r="L71" s="1"/>
      <c r="M71" s="1"/>
      <c r="N71" s="1"/>
      <c r="O71" s="2"/>
      <c r="P71" s="2"/>
      <c r="Q71" s="2"/>
    </row>
    <row r="72" spans="2:17" ht="15">
      <c r="B72" s="2"/>
      <c r="C72" s="1" t="s">
        <v>17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2:17" ht="12.75">
      <c r="B73" s="2"/>
      <c r="C73" s="2"/>
      <c r="D73" s="2"/>
      <c r="E73" s="2"/>
      <c r="F73" s="2"/>
      <c r="G73" s="2"/>
      <c r="H73" s="2" t="s">
        <v>27</v>
      </c>
      <c r="I73" s="2"/>
      <c r="J73" s="2"/>
      <c r="K73" s="2"/>
      <c r="L73" s="2"/>
      <c r="M73" s="2"/>
      <c r="N73" s="2"/>
      <c r="O73" s="2"/>
      <c r="P73" s="2"/>
      <c r="Q73" s="2"/>
    </row>
    <row r="74" spans="2:17" ht="15">
      <c r="B74" s="2"/>
      <c r="C74" s="1" t="s">
        <v>26</v>
      </c>
      <c r="D74" s="2"/>
      <c r="E74" s="2"/>
      <c r="F74" s="2"/>
      <c r="G74" s="2"/>
      <c r="H74" s="2" t="s">
        <v>24</v>
      </c>
      <c r="I74" s="2"/>
      <c r="J74" s="2"/>
      <c r="K74" s="2"/>
      <c r="L74" s="2"/>
      <c r="M74" s="2"/>
      <c r="N74" s="2"/>
      <c r="O74" s="2"/>
      <c r="P74" s="2"/>
      <c r="Q74" s="2"/>
    </row>
    <row r="75" spans="2:17" ht="12.75">
      <c r="B75" s="2"/>
      <c r="C75" s="2"/>
      <c r="D75" s="2"/>
      <c r="E75" s="2"/>
      <c r="F75" s="2"/>
      <c r="G75" s="2"/>
      <c r="H75" s="93" t="s">
        <v>18</v>
      </c>
      <c r="I75" s="93"/>
      <c r="J75" s="2"/>
      <c r="K75" s="2"/>
      <c r="L75" s="2"/>
      <c r="M75" s="2"/>
      <c r="N75" s="2"/>
      <c r="O75" s="2"/>
      <c r="P75" s="2"/>
      <c r="Q75" s="2"/>
    </row>
  </sheetData>
  <sheetProtection/>
  <mergeCells count="68">
    <mergeCell ref="O19:O22"/>
    <mergeCell ref="F39:G39"/>
    <mergeCell ref="F40:G40"/>
    <mergeCell ref="B18:M18"/>
    <mergeCell ref="D19:D22"/>
    <mergeCell ref="E19:E22"/>
    <mergeCell ref="F19:I19"/>
    <mergeCell ref="J19:M19"/>
    <mergeCell ref="B33:N33"/>
    <mergeCell ref="N19:N22"/>
    <mergeCell ref="G67:H67"/>
    <mergeCell ref="C58:D58"/>
    <mergeCell ref="E58:F58"/>
    <mergeCell ref="G58:I58"/>
    <mergeCell ref="C59:D59"/>
    <mergeCell ref="E59:F59"/>
    <mergeCell ref="G59:I59"/>
    <mergeCell ref="C61:D61"/>
    <mergeCell ref="E61:F61"/>
    <mergeCell ref="G61:I61"/>
    <mergeCell ref="B8:N8"/>
    <mergeCell ref="B9:N9"/>
    <mergeCell ref="B10:N10"/>
    <mergeCell ref="B11:N11"/>
    <mergeCell ref="B15:J15"/>
    <mergeCell ref="K15:M15"/>
    <mergeCell ref="B20:C21"/>
    <mergeCell ref="K20:K22"/>
    <mergeCell ref="L20:L22"/>
    <mergeCell ref="B23:C23"/>
    <mergeCell ref="B24:L24"/>
    <mergeCell ref="F36:G36"/>
    <mergeCell ref="B37:C37"/>
    <mergeCell ref="F38:G38"/>
    <mergeCell ref="D47:F47"/>
    <mergeCell ref="B54:K54"/>
    <mergeCell ref="B56:D56"/>
    <mergeCell ref="E56:F56"/>
    <mergeCell ref="G56:I56"/>
    <mergeCell ref="F42:G42"/>
    <mergeCell ref="B45:C45"/>
    <mergeCell ref="G63:I63"/>
    <mergeCell ref="B57:D57"/>
    <mergeCell ref="E57:F57"/>
    <mergeCell ref="G57:I57"/>
    <mergeCell ref="C60:D60"/>
    <mergeCell ref="E60:F60"/>
    <mergeCell ref="G60:I60"/>
    <mergeCell ref="C67:D67"/>
    <mergeCell ref="H75:I75"/>
    <mergeCell ref="M63:Q63"/>
    <mergeCell ref="C64:D64"/>
    <mergeCell ref="E64:F64"/>
    <mergeCell ref="G64:I64"/>
    <mergeCell ref="C65:D65"/>
    <mergeCell ref="E65:F65"/>
    <mergeCell ref="G65:I65"/>
    <mergeCell ref="C63:D63"/>
    <mergeCell ref="N3:O3"/>
    <mergeCell ref="N4:O4"/>
    <mergeCell ref="N5:O5"/>
    <mergeCell ref="C66:D66"/>
    <mergeCell ref="E66:F66"/>
    <mergeCell ref="G66:H66"/>
    <mergeCell ref="C62:D62"/>
    <mergeCell ref="E62:F62"/>
    <mergeCell ref="G62:I62"/>
    <mergeCell ref="E63:F6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Q74"/>
  <sheetViews>
    <sheetView zoomScalePageLayoutView="0" workbookViewId="0" topLeftCell="A28">
      <selection activeCell="D40" sqref="D40:D42"/>
    </sheetView>
  </sheetViews>
  <sheetFormatPr defaultColWidth="9.140625" defaultRowHeight="12.75"/>
  <cols>
    <col min="1" max="1" width="4.00390625" style="0" customWidth="1"/>
    <col min="2" max="2" width="5.7109375" style="0" customWidth="1"/>
    <col min="3" max="3" width="33.28125" style="0" customWidth="1"/>
    <col min="4" max="4" width="11.7109375" style="0" customWidth="1"/>
    <col min="5" max="5" width="12.57421875" style="0" customWidth="1"/>
    <col min="6" max="6" width="12.140625" style="0" customWidth="1"/>
    <col min="8" max="8" width="11.00390625" style="0" customWidth="1"/>
    <col min="9" max="9" width="15.421875" style="0" customWidth="1"/>
    <col min="10" max="10" width="13.57421875" style="0" customWidth="1"/>
    <col min="12" max="12" width="16.421875" style="0" customWidth="1"/>
    <col min="14" max="14" width="17.00390625" style="0" customWidth="1"/>
    <col min="15" max="15" width="16.421875" style="0" customWidth="1"/>
  </cols>
  <sheetData>
    <row r="2" spans="14:15" ht="12.75">
      <c r="N2" s="91" t="s">
        <v>86</v>
      </c>
      <c r="O2" s="91"/>
    </row>
    <row r="3" spans="14:15" ht="12.75">
      <c r="N3" s="92" t="s">
        <v>87</v>
      </c>
      <c r="O3" s="92"/>
    </row>
    <row r="4" spans="14:15" ht="12.75">
      <c r="N4" s="92" t="s">
        <v>88</v>
      </c>
      <c r="O4" s="92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2.5">
      <c r="A7" s="2"/>
      <c r="B7" s="155" t="s">
        <v>47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</row>
    <row r="8" spans="1:14" ht="22.5">
      <c r="A8" s="2"/>
      <c r="B8" s="155" t="s">
        <v>48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</row>
    <row r="9" spans="1:14" ht="12.75">
      <c r="A9" s="2"/>
      <c r="B9" s="156" t="s">
        <v>49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</row>
    <row r="10" spans="1:14" ht="15.75">
      <c r="A10" s="2"/>
      <c r="B10" s="157" t="s">
        <v>50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</row>
    <row r="11" spans="1:14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4" spans="2:15" ht="14.25">
      <c r="B14" s="153" t="s">
        <v>30</v>
      </c>
      <c r="C14" s="153"/>
      <c r="D14" s="153"/>
      <c r="E14" s="153"/>
      <c r="F14" s="153"/>
      <c r="G14" s="153"/>
      <c r="H14" s="153"/>
      <c r="I14" s="153"/>
      <c r="J14" s="153"/>
      <c r="K14" s="153" t="s">
        <v>91</v>
      </c>
      <c r="L14" s="153"/>
      <c r="M14" s="153"/>
      <c r="N14" s="26"/>
      <c r="O14" s="26"/>
    </row>
    <row r="15" spans="2:13" ht="15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2:17" ht="12.75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23"/>
      <c r="O16" s="23"/>
      <c r="P16" s="2"/>
      <c r="Q16" s="2"/>
    </row>
    <row r="17" spans="2:17" ht="25.5" customHeight="1">
      <c r="B17" s="167" t="s">
        <v>74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"/>
      <c r="O17" s="2"/>
      <c r="P17" s="2"/>
      <c r="Q17" s="2"/>
    </row>
    <row r="18" spans="2:17" ht="15">
      <c r="B18" s="3"/>
      <c r="C18" s="4"/>
      <c r="D18" s="168" t="s">
        <v>23</v>
      </c>
      <c r="E18" s="171" t="s">
        <v>52</v>
      </c>
      <c r="F18" s="158" t="s">
        <v>7</v>
      </c>
      <c r="G18" s="159"/>
      <c r="H18" s="159"/>
      <c r="I18" s="160"/>
      <c r="J18" s="158" t="s">
        <v>8</v>
      </c>
      <c r="K18" s="159"/>
      <c r="L18" s="159"/>
      <c r="M18" s="160"/>
      <c r="N18" s="161" t="s">
        <v>58</v>
      </c>
      <c r="O18" s="164" t="s">
        <v>85</v>
      </c>
      <c r="P18" s="2"/>
      <c r="Q18" s="2"/>
    </row>
    <row r="19" spans="2:17" ht="12.75">
      <c r="B19" s="140" t="s">
        <v>6</v>
      </c>
      <c r="C19" s="141"/>
      <c r="D19" s="169"/>
      <c r="E19" s="172"/>
      <c r="F19" s="5" t="s">
        <v>0</v>
      </c>
      <c r="G19" s="5" t="s">
        <v>2</v>
      </c>
      <c r="H19" s="5"/>
      <c r="I19" s="5"/>
      <c r="J19" s="5" t="s">
        <v>0</v>
      </c>
      <c r="K19" s="142" t="s">
        <v>57</v>
      </c>
      <c r="L19" s="145" t="s">
        <v>4</v>
      </c>
      <c r="M19" s="5"/>
      <c r="N19" s="162"/>
      <c r="O19" s="165"/>
      <c r="P19" s="2"/>
      <c r="Q19" s="2"/>
    </row>
    <row r="20" spans="2:17" ht="12.75">
      <c r="B20" s="140"/>
      <c r="C20" s="141"/>
      <c r="D20" s="169"/>
      <c r="E20" s="172"/>
      <c r="F20" s="6" t="s">
        <v>21</v>
      </c>
      <c r="G20" s="6" t="s">
        <v>3</v>
      </c>
      <c r="H20" s="6" t="s">
        <v>4</v>
      </c>
      <c r="I20" s="6" t="s">
        <v>5</v>
      </c>
      <c r="J20" s="6" t="s">
        <v>21</v>
      </c>
      <c r="K20" s="143"/>
      <c r="L20" s="146"/>
      <c r="M20" s="6" t="s">
        <v>5</v>
      </c>
      <c r="N20" s="162"/>
      <c r="O20" s="165"/>
      <c r="P20" s="2"/>
      <c r="Q20" s="2"/>
    </row>
    <row r="21" spans="2:17" ht="15.75" customHeight="1">
      <c r="B21" s="7"/>
      <c r="C21" s="8"/>
      <c r="D21" s="170"/>
      <c r="E21" s="173"/>
      <c r="F21" s="9" t="s">
        <v>1</v>
      </c>
      <c r="G21" s="9"/>
      <c r="H21" s="9"/>
      <c r="I21" s="9"/>
      <c r="J21" s="9" t="s">
        <v>1</v>
      </c>
      <c r="K21" s="144"/>
      <c r="L21" s="147"/>
      <c r="M21" s="9"/>
      <c r="N21" s="163"/>
      <c r="O21" s="166"/>
      <c r="P21" s="2"/>
      <c r="Q21" s="2"/>
    </row>
    <row r="22" spans="2:17" ht="15">
      <c r="B22" s="148" t="s">
        <v>9</v>
      </c>
      <c r="C22" s="149"/>
      <c r="D22" s="35">
        <f>SUM(D24:D28)</f>
        <v>12.120000000000001</v>
      </c>
      <c r="E22" s="51">
        <f>SUM(E24:E28)</f>
        <v>0.9999999999999999</v>
      </c>
      <c r="F22" s="87">
        <v>6411.15</v>
      </c>
      <c r="G22" s="31"/>
      <c r="H22" s="31"/>
      <c r="I22" s="35">
        <f>SUM(F24:F28)</f>
        <v>6411.149999999999</v>
      </c>
      <c r="J22" s="87">
        <v>0</v>
      </c>
      <c r="K22" s="52"/>
      <c r="L22" s="52"/>
      <c r="M22" s="37">
        <f>J22</f>
        <v>0</v>
      </c>
      <c r="N22" s="29">
        <f>M22-I22</f>
        <v>-6411.149999999999</v>
      </c>
      <c r="O22" s="29">
        <f>N22+май!O23</f>
        <v>-24447.149999999994</v>
      </c>
      <c r="P22" s="2"/>
      <c r="Q22" s="2"/>
    </row>
    <row r="23" spans="2:17" ht="15" customHeight="1">
      <c r="B23" s="150" t="s">
        <v>19</v>
      </c>
      <c r="C23" s="151"/>
      <c r="D23" s="151"/>
      <c r="E23" s="151"/>
      <c r="F23" s="151"/>
      <c r="G23" s="151"/>
      <c r="H23" s="151"/>
      <c r="I23" s="151"/>
      <c r="J23" s="151"/>
      <c r="K23" s="151"/>
      <c r="L23" s="152"/>
      <c r="M23" s="38">
        <f>M22*100/I22</f>
        <v>0</v>
      </c>
      <c r="N23" s="29"/>
      <c r="O23" s="29"/>
      <c r="P23" s="2"/>
      <c r="Q23" s="2"/>
    </row>
    <row r="24" spans="2:17" ht="15" customHeight="1">
      <c r="B24" s="48">
        <v>1</v>
      </c>
      <c r="C24" s="49" t="s">
        <v>89</v>
      </c>
      <c r="D24" s="46">
        <v>2.3</v>
      </c>
      <c r="E24" s="50">
        <f>D24/D22</f>
        <v>0.18976897689768973</v>
      </c>
      <c r="F24" s="27">
        <f>E24*F22</f>
        <v>1216.6373762376234</v>
      </c>
      <c r="G24" s="24"/>
      <c r="H24" s="24"/>
      <c r="I24" s="24"/>
      <c r="J24" s="27">
        <f>E24*J22</f>
        <v>0</v>
      </c>
      <c r="K24" s="24"/>
      <c r="L24" s="18"/>
      <c r="M24" s="18"/>
      <c r="N24" s="29">
        <f>J24-F24</f>
        <v>-1216.6373762376234</v>
      </c>
      <c r="O24" s="29">
        <f>N24+май!O25</f>
        <v>-4639.310643564355</v>
      </c>
      <c r="P24" s="2"/>
      <c r="Q24" s="2"/>
    </row>
    <row r="25" spans="2:17" ht="15" customHeight="1">
      <c r="B25" s="48">
        <v>2</v>
      </c>
      <c r="C25" s="49" t="s">
        <v>56</v>
      </c>
      <c r="D25" s="46">
        <v>3.4</v>
      </c>
      <c r="E25" s="50">
        <f>D25/D22</f>
        <v>0.2805280528052805</v>
      </c>
      <c r="F25" s="27">
        <f>E25*F22</f>
        <v>1798.5074257425738</v>
      </c>
      <c r="G25" s="24"/>
      <c r="H25" s="24"/>
      <c r="I25" s="24"/>
      <c r="J25" s="27">
        <f>E25*J22</f>
        <v>0</v>
      </c>
      <c r="K25" s="24"/>
      <c r="L25" s="18"/>
      <c r="M25" s="18"/>
      <c r="N25" s="29">
        <f>J25-F25</f>
        <v>-1798.5074257425738</v>
      </c>
      <c r="O25" s="29">
        <f>N25+май!O26</f>
        <v>-6858.111386138613</v>
      </c>
      <c r="P25" s="2"/>
      <c r="Q25" s="2"/>
    </row>
    <row r="26" spans="2:17" ht="15" customHeight="1">
      <c r="B26" s="48">
        <v>3</v>
      </c>
      <c r="C26" s="49" t="s">
        <v>55</v>
      </c>
      <c r="D26" s="86">
        <v>3.62</v>
      </c>
      <c r="E26" s="50">
        <f>D26/D22</f>
        <v>0.2986798679867987</v>
      </c>
      <c r="F26" s="27">
        <f>E26*F22</f>
        <v>1914.8814356435644</v>
      </c>
      <c r="G26" s="24"/>
      <c r="H26" s="24"/>
      <c r="I26" s="24"/>
      <c r="J26" s="27">
        <f>E26*J22</f>
        <v>0</v>
      </c>
      <c r="K26" s="24"/>
      <c r="L26" s="18"/>
      <c r="M26" s="18"/>
      <c r="N26" s="29">
        <f>J26-F26</f>
        <v>-1914.8814356435644</v>
      </c>
      <c r="O26" s="29">
        <f>N26+май!O27</f>
        <v>-7301.871534653465</v>
      </c>
      <c r="P26" s="2"/>
      <c r="Q26" s="2"/>
    </row>
    <row r="27" spans="2:17" ht="15" customHeight="1">
      <c r="B27" s="48">
        <v>4</v>
      </c>
      <c r="C27" s="49" t="s">
        <v>54</v>
      </c>
      <c r="D27" s="46">
        <v>1.8</v>
      </c>
      <c r="E27" s="50">
        <f>D27/D22</f>
        <v>0.1485148514851485</v>
      </c>
      <c r="F27" s="27">
        <f>E27*F22</f>
        <v>952.1509900990098</v>
      </c>
      <c r="G27" s="24"/>
      <c r="H27" s="24"/>
      <c r="I27" s="24"/>
      <c r="J27" s="27">
        <f>E27*J22</f>
        <v>0</v>
      </c>
      <c r="K27" s="24"/>
      <c r="L27" s="18"/>
      <c r="M27" s="18"/>
      <c r="N27" s="29">
        <f>J27-F27</f>
        <v>-952.1509900990098</v>
      </c>
      <c r="O27" s="29">
        <f>N27+май!O28</f>
        <v>-3630.7648514851485</v>
      </c>
      <c r="P27" s="2"/>
      <c r="Q27" s="2"/>
    </row>
    <row r="28" spans="2:17" ht="16.5" customHeight="1">
      <c r="B28" s="48">
        <v>5</v>
      </c>
      <c r="C28" s="49" t="s">
        <v>53</v>
      </c>
      <c r="D28" s="28">
        <v>1</v>
      </c>
      <c r="E28" s="50">
        <f>D28/D22</f>
        <v>0.08250825082508251</v>
      </c>
      <c r="F28" s="27">
        <f>E28*F22</f>
        <v>528.9727722772277</v>
      </c>
      <c r="G28" s="24"/>
      <c r="H28" s="24"/>
      <c r="I28" s="24"/>
      <c r="J28" s="27">
        <f>E28*J22</f>
        <v>0</v>
      </c>
      <c r="K28" s="24"/>
      <c r="L28" s="18"/>
      <c r="M28" s="18"/>
      <c r="N28" s="29">
        <f>J28-F28</f>
        <v>-528.9727722772277</v>
      </c>
      <c r="O28" s="29">
        <f>N28+май!O29</f>
        <v>-2017.0915841584158</v>
      </c>
      <c r="P28" s="2"/>
      <c r="Q28" s="2"/>
    </row>
    <row r="29" spans="2:17" ht="15">
      <c r="B29" s="1"/>
      <c r="C29" s="1"/>
      <c r="D29" s="1"/>
      <c r="E29" s="1"/>
      <c r="F29" s="10"/>
      <c r="G29" s="10"/>
      <c r="H29" s="10"/>
      <c r="I29" s="10"/>
      <c r="J29" s="10"/>
      <c r="K29" s="10"/>
      <c r="L29" s="1"/>
      <c r="M29" s="1"/>
      <c r="N29" s="1"/>
      <c r="O29" s="2"/>
      <c r="P29" s="2"/>
      <c r="Q29" s="2"/>
    </row>
    <row r="30" spans="2:17" ht="15">
      <c r="B30" s="1"/>
      <c r="C30" s="1"/>
      <c r="D30" s="1"/>
      <c r="E30" s="1"/>
      <c r="F30" s="10"/>
      <c r="G30" s="10"/>
      <c r="H30" s="10"/>
      <c r="I30" s="10"/>
      <c r="J30" s="10"/>
      <c r="K30" s="10"/>
      <c r="L30" s="1"/>
      <c r="M30" s="1"/>
      <c r="N30" s="1"/>
      <c r="O30" s="2"/>
      <c r="P30" s="2"/>
      <c r="Q30" s="2"/>
    </row>
    <row r="31" spans="2:17" ht="15">
      <c r="B31" s="1"/>
      <c r="C31" s="1"/>
      <c r="D31" s="1"/>
      <c r="E31" s="1"/>
      <c r="F31" s="10"/>
      <c r="G31" s="10"/>
      <c r="H31" s="10"/>
      <c r="I31" s="10"/>
      <c r="J31" s="10"/>
      <c r="K31" s="10"/>
      <c r="L31" s="1"/>
      <c r="M31" s="1"/>
      <c r="N31" s="1"/>
      <c r="O31" s="2"/>
      <c r="P31" s="2"/>
      <c r="Q31" s="2"/>
    </row>
    <row r="32" spans="2:17" ht="14.25">
      <c r="B32" s="153" t="s">
        <v>75</v>
      </c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2"/>
      <c r="P32" s="2"/>
      <c r="Q32" s="2"/>
    </row>
    <row r="33" spans="2:17" ht="14.25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2"/>
      <c r="P33" s="2"/>
      <c r="Q33" s="2"/>
    </row>
    <row r="34" spans="2:17" ht="25.5">
      <c r="B34" s="56" t="s">
        <v>51</v>
      </c>
      <c r="C34" s="55" t="s">
        <v>10</v>
      </c>
      <c r="D34" s="45" t="s">
        <v>22</v>
      </c>
      <c r="E34" s="45" t="s">
        <v>11</v>
      </c>
      <c r="F34" s="15"/>
      <c r="G34" s="54"/>
      <c r="H34" s="11"/>
      <c r="I34" s="1"/>
      <c r="J34" s="1"/>
      <c r="K34" s="1"/>
      <c r="L34" s="1"/>
      <c r="M34" s="1"/>
      <c r="N34" s="1"/>
      <c r="O34" s="2"/>
      <c r="P34" s="2"/>
      <c r="Q34" s="2"/>
    </row>
    <row r="35" spans="2:17" ht="15">
      <c r="B35" s="44">
        <v>1</v>
      </c>
      <c r="C35" s="57">
        <v>2</v>
      </c>
      <c r="D35" s="45">
        <v>3</v>
      </c>
      <c r="E35" s="45">
        <v>4</v>
      </c>
      <c r="F35" s="100"/>
      <c r="G35" s="100"/>
      <c r="H35" s="11"/>
      <c r="I35" s="1"/>
      <c r="J35" s="1"/>
      <c r="K35" s="1"/>
      <c r="L35" s="1"/>
      <c r="M35" s="1"/>
      <c r="N35" s="1"/>
      <c r="O35" s="2"/>
      <c r="P35" s="2"/>
      <c r="Q35" s="2"/>
    </row>
    <row r="36" spans="2:17" ht="15" customHeight="1">
      <c r="B36" s="132" t="s">
        <v>9</v>
      </c>
      <c r="C36" s="133"/>
      <c r="D36" s="79">
        <f>D44+D48</f>
        <v>9148.78</v>
      </c>
      <c r="E36" s="45"/>
      <c r="F36" s="15"/>
      <c r="G36" s="15"/>
      <c r="H36" s="11"/>
      <c r="I36" s="1"/>
      <c r="J36" s="1"/>
      <c r="K36" s="1"/>
      <c r="L36" s="1"/>
      <c r="M36" s="1"/>
      <c r="N36" s="1"/>
      <c r="O36" s="2"/>
      <c r="P36" s="2"/>
      <c r="Q36" s="2"/>
    </row>
    <row r="37" spans="2:17" ht="15">
      <c r="B37" s="48">
        <v>1</v>
      </c>
      <c r="C37" s="42" t="s">
        <v>59</v>
      </c>
      <c r="D37" s="75">
        <v>5085.61</v>
      </c>
      <c r="E37" s="31"/>
      <c r="F37" s="134"/>
      <c r="G37" s="134"/>
      <c r="H37" s="12"/>
      <c r="I37" s="1"/>
      <c r="J37" s="1"/>
      <c r="K37" s="1"/>
      <c r="L37" s="1"/>
      <c r="M37" s="1"/>
      <c r="N37" s="1"/>
      <c r="O37" s="2"/>
      <c r="P37" s="2"/>
      <c r="Q37" s="2"/>
    </row>
    <row r="38" spans="2:17" ht="15">
      <c r="B38" s="48">
        <v>2</v>
      </c>
      <c r="C38" s="42" t="s">
        <v>60</v>
      </c>
      <c r="D38" s="76">
        <v>0</v>
      </c>
      <c r="E38" s="60"/>
      <c r="F38" s="154"/>
      <c r="G38" s="154"/>
      <c r="H38" s="12"/>
      <c r="I38" s="1"/>
      <c r="J38" s="1"/>
      <c r="K38" s="1"/>
      <c r="L38" s="1"/>
      <c r="M38" s="1"/>
      <c r="N38" s="1"/>
      <c r="O38" s="2"/>
      <c r="P38" s="2"/>
      <c r="Q38" s="2"/>
    </row>
    <row r="39" spans="2:17" ht="15">
      <c r="B39" s="48">
        <v>3</v>
      </c>
      <c r="C39" s="42" t="s">
        <v>61</v>
      </c>
      <c r="D39" s="75"/>
      <c r="E39" s="31"/>
      <c r="F39" s="154"/>
      <c r="G39" s="154"/>
      <c r="H39" s="12"/>
      <c r="I39" s="1"/>
      <c r="J39" s="1"/>
      <c r="K39" s="1"/>
      <c r="L39" s="1"/>
      <c r="M39" s="1"/>
      <c r="N39" s="1"/>
      <c r="O39" s="2"/>
      <c r="P39" s="2"/>
      <c r="Q39" s="2"/>
    </row>
    <row r="40" spans="2:17" ht="15">
      <c r="B40" s="48">
        <v>4</v>
      </c>
      <c r="C40" s="42" t="s">
        <v>65</v>
      </c>
      <c r="D40" s="90">
        <v>1434.06</v>
      </c>
      <c r="E40" s="31"/>
      <c r="F40" s="14"/>
      <c r="G40" s="14"/>
      <c r="H40" s="12"/>
      <c r="I40" s="1"/>
      <c r="J40" s="1"/>
      <c r="K40" s="1"/>
      <c r="L40" s="1"/>
      <c r="M40" s="1"/>
      <c r="N40" s="1"/>
      <c r="O40" s="2"/>
      <c r="P40" s="2"/>
      <c r="Q40" s="2"/>
    </row>
    <row r="41" spans="2:17" ht="15">
      <c r="B41" s="48">
        <v>5</v>
      </c>
      <c r="C41" s="42" t="s">
        <v>62</v>
      </c>
      <c r="D41" s="90">
        <v>1832.41</v>
      </c>
      <c r="E41" s="33"/>
      <c r="F41" s="154"/>
      <c r="G41" s="154"/>
      <c r="H41" s="12"/>
      <c r="I41" s="1"/>
      <c r="J41" s="1"/>
      <c r="K41" s="1"/>
      <c r="L41" s="1"/>
      <c r="M41" s="1"/>
      <c r="N41" s="1"/>
      <c r="O41" s="2"/>
      <c r="P41" s="2"/>
      <c r="Q41" s="2"/>
    </row>
    <row r="42" spans="2:17" ht="15">
      <c r="B42" s="48">
        <v>6</v>
      </c>
      <c r="C42" s="42" t="s">
        <v>63</v>
      </c>
      <c r="D42" s="36">
        <v>796.7</v>
      </c>
      <c r="E42" s="33"/>
      <c r="F42" s="14"/>
      <c r="G42" s="14"/>
      <c r="H42" s="12"/>
      <c r="I42" s="1"/>
      <c r="J42" s="1"/>
      <c r="K42" s="1"/>
      <c r="L42" s="1"/>
      <c r="M42" s="1"/>
      <c r="N42" s="1"/>
      <c r="O42" s="2"/>
      <c r="P42" s="2"/>
      <c r="Q42" s="2"/>
    </row>
    <row r="43" spans="2:17" ht="15">
      <c r="B43" s="48">
        <v>7</v>
      </c>
      <c r="C43" s="42" t="s">
        <v>64</v>
      </c>
      <c r="D43" s="33"/>
      <c r="E43" s="33"/>
      <c r="F43" s="14"/>
      <c r="G43" s="14"/>
      <c r="H43" s="12"/>
      <c r="I43" s="1"/>
      <c r="J43" s="1"/>
      <c r="K43" s="1"/>
      <c r="L43" s="1"/>
      <c r="M43" s="1"/>
      <c r="N43" s="1"/>
      <c r="O43" s="2"/>
      <c r="P43" s="2"/>
      <c r="Q43" s="2"/>
    </row>
    <row r="44" spans="2:17" ht="15">
      <c r="B44" s="181" t="s">
        <v>12</v>
      </c>
      <c r="C44" s="181"/>
      <c r="D44" s="80">
        <f>SUM(D37:D43)</f>
        <v>9148.78</v>
      </c>
      <c r="E44" s="34"/>
      <c r="F44" s="14"/>
      <c r="G44" s="14"/>
      <c r="H44" s="12"/>
      <c r="I44" s="1"/>
      <c r="J44" s="1"/>
      <c r="K44" s="1"/>
      <c r="L44" s="1"/>
      <c r="M44" s="1"/>
      <c r="N44" s="1"/>
      <c r="O44" s="2"/>
      <c r="P44" s="2"/>
      <c r="Q44" s="2"/>
    </row>
    <row r="45" spans="2:17" ht="15">
      <c r="B45" s="58"/>
      <c r="C45" s="58"/>
      <c r="D45" s="59"/>
      <c r="E45" s="59"/>
      <c r="F45" s="14"/>
      <c r="G45" s="14"/>
      <c r="H45" s="12"/>
      <c r="I45" s="1"/>
      <c r="J45" s="1"/>
      <c r="K45" s="1"/>
      <c r="L45" s="1"/>
      <c r="M45" s="1"/>
      <c r="N45" s="1"/>
      <c r="O45" s="2"/>
      <c r="P45" s="2"/>
      <c r="Q45" s="2"/>
    </row>
    <row r="46" spans="2:17" ht="15">
      <c r="B46" s="21" t="s">
        <v>20</v>
      </c>
      <c r="C46" s="19"/>
      <c r="D46" s="105"/>
      <c r="E46" s="105"/>
      <c r="F46" s="105"/>
      <c r="G46" s="14"/>
      <c r="H46" s="14"/>
      <c r="I46" s="14"/>
      <c r="J46" s="14"/>
      <c r="K46" s="14"/>
      <c r="L46" s="14"/>
      <c r="M46" s="1"/>
      <c r="N46" s="1"/>
      <c r="O46" s="2"/>
      <c r="P46" s="2"/>
      <c r="Q46" s="2"/>
    </row>
    <row r="47" spans="2:17" ht="15">
      <c r="B47" s="21"/>
      <c r="C47" s="19"/>
      <c r="D47" s="40"/>
      <c r="E47" s="40"/>
      <c r="F47" s="40"/>
      <c r="G47" s="14"/>
      <c r="H47" s="14"/>
      <c r="I47" s="14"/>
      <c r="J47" s="14"/>
      <c r="K47" s="14"/>
      <c r="L47" s="14"/>
      <c r="M47" s="1"/>
      <c r="N47" s="1"/>
      <c r="O47" s="2"/>
      <c r="P47" s="2"/>
      <c r="Q47" s="2"/>
    </row>
    <row r="48" spans="2:17" ht="15">
      <c r="B48" s="62">
        <v>8</v>
      </c>
      <c r="C48" s="61" t="s">
        <v>20</v>
      </c>
      <c r="D48" s="62"/>
      <c r="E48" s="62"/>
      <c r="F48" s="40"/>
      <c r="G48" s="14"/>
      <c r="H48" s="14"/>
      <c r="I48" s="14"/>
      <c r="J48" s="14"/>
      <c r="K48" s="14"/>
      <c r="L48" s="14"/>
      <c r="M48" s="1"/>
      <c r="N48" s="1"/>
      <c r="O48" s="2"/>
      <c r="P48" s="2"/>
      <c r="Q48" s="2"/>
    </row>
    <row r="49" spans="2:17" ht="15">
      <c r="B49" s="21"/>
      <c r="C49" s="19"/>
      <c r="D49" s="40"/>
      <c r="E49" s="40"/>
      <c r="F49" s="40"/>
      <c r="G49" s="14"/>
      <c r="H49" s="14"/>
      <c r="I49" s="14"/>
      <c r="J49" s="14"/>
      <c r="K49" s="14"/>
      <c r="L49" s="14"/>
      <c r="M49" s="1"/>
      <c r="N49" s="1"/>
      <c r="O49" s="2"/>
      <c r="P49" s="2"/>
      <c r="Q49" s="2"/>
    </row>
    <row r="50" spans="2:17" ht="15">
      <c r="B50" s="13"/>
      <c r="C50" s="13"/>
      <c r="D50" s="13"/>
      <c r="E50" s="13"/>
      <c r="F50" s="13"/>
      <c r="G50" s="15"/>
      <c r="H50" s="16"/>
      <c r="I50" s="16"/>
      <c r="J50" s="20"/>
      <c r="K50" s="15"/>
      <c r="L50" s="15"/>
      <c r="M50" s="1"/>
      <c r="N50" s="1"/>
      <c r="O50" s="2"/>
      <c r="P50" s="2"/>
      <c r="Q50" s="2"/>
    </row>
    <row r="51" spans="2:17" ht="15">
      <c r="B51" s="13"/>
      <c r="C51" s="13"/>
      <c r="D51" s="13"/>
      <c r="E51" s="13"/>
      <c r="F51" s="13"/>
      <c r="G51" s="15"/>
      <c r="H51" s="16"/>
      <c r="I51" s="16"/>
      <c r="J51" s="17"/>
      <c r="K51" s="15"/>
      <c r="L51" s="15"/>
      <c r="M51" s="1"/>
      <c r="N51" s="1"/>
      <c r="O51" s="2"/>
      <c r="P51" s="2"/>
      <c r="Q51" s="2"/>
    </row>
    <row r="52" spans="2:17" ht="15">
      <c r="B52" s="13"/>
      <c r="C52" s="13"/>
      <c r="D52" s="13"/>
      <c r="E52" s="13"/>
      <c r="F52" s="13"/>
      <c r="G52" s="15"/>
      <c r="H52" s="16"/>
      <c r="I52" s="16"/>
      <c r="J52" s="17"/>
      <c r="K52" s="15"/>
      <c r="L52" s="15"/>
      <c r="M52" s="1"/>
      <c r="N52" s="1"/>
      <c r="O52" s="2"/>
      <c r="P52" s="2"/>
      <c r="Q52" s="2"/>
    </row>
    <row r="53" spans="2:17" ht="14.25">
      <c r="B53" s="135" t="s">
        <v>76</v>
      </c>
      <c r="C53" s="135"/>
      <c r="D53" s="135"/>
      <c r="E53" s="135"/>
      <c r="F53" s="135"/>
      <c r="G53" s="135"/>
      <c r="H53" s="135"/>
      <c r="I53" s="135"/>
      <c r="J53" s="135"/>
      <c r="K53" s="135"/>
      <c r="L53" s="63"/>
      <c r="M53" s="63"/>
      <c r="N53" s="63"/>
      <c r="O53" s="2"/>
      <c r="P53" s="2"/>
      <c r="Q53" s="2"/>
    </row>
    <row r="54" spans="2:17" ht="14.25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3"/>
      <c r="M54" s="63"/>
      <c r="N54" s="63"/>
      <c r="O54" s="2"/>
      <c r="P54" s="2"/>
      <c r="Q54" s="2"/>
    </row>
    <row r="55" spans="2:17" ht="15">
      <c r="B55" s="136" t="s">
        <v>13</v>
      </c>
      <c r="C55" s="137"/>
      <c r="D55" s="138"/>
      <c r="E55" s="139" t="s">
        <v>14</v>
      </c>
      <c r="F55" s="139"/>
      <c r="G55" s="136" t="s">
        <v>15</v>
      </c>
      <c r="H55" s="137"/>
      <c r="I55" s="138"/>
      <c r="J55" s="45" t="s">
        <v>16</v>
      </c>
      <c r="K55" s="54"/>
      <c r="L55" s="14"/>
      <c r="M55" s="1"/>
      <c r="N55" s="1"/>
      <c r="O55" s="2"/>
      <c r="P55" s="2"/>
      <c r="Q55" s="2"/>
    </row>
    <row r="56" spans="2:17" ht="15.75" thickBot="1">
      <c r="B56" s="122">
        <v>1</v>
      </c>
      <c r="C56" s="123"/>
      <c r="D56" s="124"/>
      <c r="E56" s="122">
        <v>2</v>
      </c>
      <c r="F56" s="124"/>
      <c r="G56" s="122">
        <v>3</v>
      </c>
      <c r="H56" s="123"/>
      <c r="I56" s="124"/>
      <c r="J56" s="69">
        <v>4</v>
      </c>
      <c r="K56" s="54"/>
      <c r="L56" s="14"/>
      <c r="M56" s="1"/>
      <c r="N56" s="1"/>
      <c r="O56" s="2"/>
      <c r="P56" s="2"/>
      <c r="Q56" s="2"/>
    </row>
    <row r="57" spans="2:17" ht="15">
      <c r="B57" s="70">
        <v>1</v>
      </c>
      <c r="C57" s="174" t="s">
        <v>28</v>
      </c>
      <c r="D57" s="175"/>
      <c r="E57" s="176">
        <f>май!E60</f>
        <v>0</v>
      </c>
      <c r="F57" s="177"/>
      <c r="G57" s="178">
        <f>май!G60</f>
        <v>20182.800000000003</v>
      </c>
      <c r="H57" s="179"/>
      <c r="I57" s="180"/>
      <c r="J57" s="71">
        <f>E57-G57</f>
        <v>-20182.800000000003</v>
      </c>
      <c r="K57" s="54"/>
      <c r="L57" s="12"/>
      <c r="M57" s="1"/>
      <c r="N57" s="1"/>
      <c r="O57" s="2"/>
      <c r="P57" s="2"/>
      <c r="Q57" s="2"/>
    </row>
    <row r="58" spans="2:17" ht="15">
      <c r="B58" s="47">
        <v>2</v>
      </c>
      <c r="C58" s="125" t="s">
        <v>29</v>
      </c>
      <c r="D58" s="126"/>
      <c r="E58" s="127">
        <f>M22</f>
        <v>0</v>
      </c>
      <c r="F58" s="128"/>
      <c r="G58" s="129">
        <f>D36</f>
        <v>9148.78</v>
      </c>
      <c r="H58" s="130"/>
      <c r="I58" s="131"/>
      <c r="J58" s="72">
        <f>E58-G58</f>
        <v>-9148.78</v>
      </c>
      <c r="K58" s="54"/>
      <c r="L58" s="22"/>
      <c r="M58" s="1"/>
      <c r="N58" s="1"/>
      <c r="O58" s="2"/>
      <c r="P58" s="2"/>
      <c r="Q58" s="2"/>
    </row>
    <row r="59" spans="2:17" ht="15.75" thickBot="1">
      <c r="B59" s="73">
        <v>3</v>
      </c>
      <c r="C59" s="110" t="s">
        <v>25</v>
      </c>
      <c r="D59" s="111"/>
      <c r="E59" s="112">
        <f>E57+E58</f>
        <v>0</v>
      </c>
      <c r="F59" s="113"/>
      <c r="G59" s="114">
        <f>G57+G58</f>
        <v>29331.58</v>
      </c>
      <c r="H59" s="115"/>
      <c r="I59" s="116"/>
      <c r="J59" s="74">
        <f>J57+J58</f>
        <v>-29331.58</v>
      </c>
      <c r="K59" s="54"/>
      <c r="L59" s="12"/>
      <c r="M59" s="1"/>
      <c r="N59" s="1"/>
      <c r="O59" s="2"/>
      <c r="P59" s="2"/>
      <c r="Q59" s="2"/>
    </row>
    <row r="60" spans="2:17" ht="31.5" customHeight="1">
      <c r="B60" s="25" t="s">
        <v>66</v>
      </c>
      <c r="C60" s="117" t="s">
        <v>89</v>
      </c>
      <c r="D60" s="118"/>
      <c r="E60" s="95">
        <f>J24+май!E61</f>
        <v>0</v>
      </c>
      <c r="F60" s="96"/>
      <c r="G60" s="119">
        <f>D41+май!G61</f>
        <v>7329.64</v>
      </c>
      <c r="H60" s="120"/>
      <c r="I60" s="121"/>
      <c r="J60" s="77">
        <f>E60-G60</f>
        <v>-7329.64</v>
      </c>
      <c r="K60" s="54"/>
      <c r="L60" s="12"/>
      <c r="M60" s="1"/>
      <c r="N60" s="1"/>
      <c r="O60" s="2"/>
      <c r="P60" s="2"/>
      <c r="Q60" s="2"/>
    </row>
    <row r="61" spans="2:17" ht="15">
      <c r="B61" s="48" t="s">
        <v>67</v>
      </c>
      <c r="C61" s="103" t="s">
        <v>56</v>
      </c>
      <c r="D61" s="104"/>
      <c r="E61" s="95">
        <f>J25+май!E62</f>
        <v>0</v>
      </c>
      <c r="F61" s="96"/>
      <c r="G61" s="107">
        <f>D37+D38+D39+D43+май!G62</f>
        <v>13078.9</v>
      </c>
      <c r="H61" s="108"/>
      <c r="I61" s="109"/>
      <c r="J61" s="77">
        <f>E61-G61</f>
        <v>-13078.9</v>
      </c>
      <c r="K61" s="54"/>
      <c r="L61" s="12"/>
      <c r="M61" s="1"/>
      <c r="N61" s="1"/>
      <c r="O61" s="2"/>
      <c r="P61" s="2"/>
      <c r="Q61" s="2"/>
    </row>
    <row r="62" spans="2:17" ht="15">
      <c r="B62" s="48" t="s">
        <v>68</v>
      </c>
      <c r="C62" s="103" t="s">
        <v>55</v>
      </c>
      <c r="D62" s="104"/>
      <c r="E62" s="95">
        <f>J26+май!E63</f>
        <v>0</v>
      </c>
      <c r="F62" s="96"/>
      <c r="G62" s="97">
        <f>D48+май!G63</f>
        <v>0</v>
      </c>
      <c r="H62" s="98"/>
      <c r="I62" s="99"/>
      <c r="J62" s="77">
        <f>E62-G62</f>
        <v>0</v>
      </c>
      <c r="K62" s="54"/>
      <c r="L62" s="12"/>
      <c r="M62" s="102"/>
      <c r="N62" s="102"/>
      <c r="O62" s="102"/>
      <c r="P62" s="102"/>
      <c r="Q62" s="102"/>
    </row>
    <row r="63" spans="2:17" ht="15">
      <c r="B63" s="48" t="s">
        <v>69</v>
      </c>
      <c r="C63" s="103" t="s">
        <v>54</v>
      </c>
      <c r="D63" s="104"/>
      <c r="E63" s="95">
        <f>J27+май!E64</f>
        <v>0</v>
      </c>
      <c r="F63" s="96"/>
      <c r="G63" s="97">
        <f>D40+май!G64</f>
        <v>5736.24</v>
      </c>
      <c r="H63" s="98"/>
      <c r="I63" s="99"/>
      <c r="J63" s="77">
        <f>E63-G63</f>
        <v>-5736.24</v>
      </c>
      <c r="K63" s="54"/>
      <c r="L63" s="12"/>
      <c r="M63" s="1"/>
      <c r="N63" s="1"/>
      <c r="O63" s="2"/>
      <c r="P63" s="2"/>
      <c r="Q63" s="2"/>
    </row>
    <row r="64" spans="2:17" ht="15">
      <c r="B64" s="48" t="s">
        <v>70</v>
      </c>
      <c r="C64" s="94" t="s">
        <v>53</v>
      </c>
      <c r="D64" s="94"/>
      <c r="E64" s="95">
        <f>J28+май!E65</f>
        <v>0</v>
      </c>
      <c r="F64" s="96"/>
      <c r="G64" s="97">
        <f>D42+май!G65</f>
        <v>3186.8</v>
      </c>
      <c r="H64" s="98"/>
      <c r="I64" s="99"/>
      <c r="J64" s="77">
        <f>E64-G64</f>
        <v>-3186.8</v>
      </c>
      <c r="K64" s="54"/>
      <c r="L64" s="12"/>
      <c r="M64" s="1"/>
      <c r="N64" s="1"/>
      <c r="O64" s="2"/>
      <c r="P64" s="2"/>
      <c r="Q64" s="2"/>
    </row>
    <row r="65" spans="2:17" ht="15">
      <c r="B65" s="65"/>
      <c r="C65" s="100"/>
      <c r="D65" s="100"/>
      <c r="E65" s="100"/>
      <c r="F65" s="100"/>
      <c r="G65" s="101"/>
      <c r="H65" s="100"/>
      <c r="I65" s="66"/>
      <c r="J65" s="22"/>
      <c r="K65" s="54"/>
      <c r="L65" s="12"/>
      <c r="M65" s="1"/>
      <c r="N65" s="1"/>
      <c r="O65" s="2"/>
      <c r="P65" s="2"/>
      <c r="Q65" s="2"/>
    </row>
    <row r="66" spans="2:17" ht="15">
      <c r="B66" s="65"/>
      <c r="C66" s="100"/>
      <c r="D66" s="100"/>
      <c r="E66" s="43"/>
      <c r="F66" s="43"/>
      <c r="G66" s="105"/>
      <c r="H66" s="106"/>
      <c r="I66" s="67"/>
      <c r="J66" s="68"/>
      <c r="K66" s="54"/>
      <c r="L66" s="43"/>
      <c r="M66" s="2"/>
      <c r="N66" s="2"/>
      <c r="O66" s="2"/>
      <c r="P66" s="2"/>
      <c r="Q66" s="2"/>
    </row>
    <row r="67" spans="2:17" ht="15">
      <c r="B67" s="15"/>
      <c r="C67" s="15"/>
      <c r="D67" s="12"/>
      <c r="E67" s="12"/>
      <c r="F67" s="12"/>
      <c r="G67" s="16"/>
      <c r="H67" s="16"/>
      <c r="I67" s="16"/>
      <c r="J67" s="16"/>
      <c r="K67" s="22"/>
      <c r="L67" s="12"/>
      <c r="M67" s="1"/>
      <c r="N67" s="1"/>
      <c r="O67" s="2"/>
      <c r="P67" s="2"/>
      <c r="Q67" s="2"/>
    </row>
    <row r="68" spans="2:17" ht="15">
      <c r="B68" s="15"/>
      <c r="C68" s="15"/>
      <c r="D68" s="12"/>
      <c r="E68" s="12"/>
      <c r="F68" s="12"/>
      <c r="G68" s="16"/>
      <c r="H68" s="15"/>
      <c r="I68" s="16"/>
      <c r="J68" s="15"/>
      <c r="K68" s="22"/>
      <c r="L68" s="1"/>
      <c r="M68" s="1"/>
      <c r="N68" s="1"/>
      <c r="O68" s="2"/>
      <c r="P68" s="2"/>
      <c r="Q68" s="2"/>
    </row>
    <row r="69" spans="2:17" ht="15">
      <c r="B69" s="15"/>
      <c r="C69" s="15"/>
      <c r="D69" s="12"/>
      <c r="E69" s="12"/>
      <c r="F69" s="12"/>
      <c r="G69" s="16"/>
      <c r="H69" s="15"/>
      <c r="I69" s="16"/>
      <c r="J69" s="15"/>
      <c r="K69" s="22"/>
      <c r="L69" s="1"/>
      <c r="M69" s="1"/>
      <c r="N69" s="1"/>
      <c r="O69" s="2"/>
      <c r="P69" s="2"/>
      <c r="Q69" s="2"/>
    </row>
    <row r="70" spans="2:17" ht="15">
      <c r="B70" s="15"/>
      <c r="C70" s="15"/>
      <c r="D70" s="12"/>
      <c r="E70" s="12"/>
      <c r="F70" s="12"/>
      <c r="G70" s="16"/>
      <c r="H70" s="15"/>
      <c r="I70" s="16"/>
      <c r="J70" s="15"/>
      <c r="K70" s="22"/>
      <c r="L70" s="1"/>
      <c r="M70" s="1"/>
      <c r="N70" s="1"/>
      <c r="O70" s="2"/>
      <c r="P70" s="2"/>
      <c r="Q70" s="2"/>
    </row>
    <row r="71" spans="2:17" ht="15">
      <c r="B71" s="2"/>
      <c r="C71" s="1" t="s">
        <v>17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ht="12.75">
      <c r="B72" s="2"/>
      <c r="C72" s="2"/>
      <c r="D72" s="2"/>
      <c r="E72" s="2"/>
      <c r="F72" s="2"/>
      <c r="G72" s="2"/>
      <c r="H72" s="2" t="s">
        <v>27</v>
      </c>
      <c r="I72" s="2"/>
      <c r="J72" s="2"/>
      <c r="K72" s="2"/>
      <c r="L72" s="2"/>
      <c r="M72" s="2"/>
      <c r="N72" s="2"/>
      <c r="O72" s="2"/>
      <c r="P72" s="2"/>
      <c r="Q72" s="2"/>
    </row>
    <row r="73" spans="2:17" ht="15">
      <c r="B73" s="2"/>
      <c r="C73" s="1" t="s">
        <v>26</v>
      </c>
      <c r="D73" s="2"/>
      <c r="E73" s="2"/>
      <c r="F73" s="2"/>
      <c r="G73" s="2"/>
      <c r="H73" s="2" t="s">
        <v>24</v>
      </c>
      <c r="I73" s="2"/>
      <c r="J73" s="2"/>
      <c r="K73" s="2"/>
      <c r="L73" s="2"/>
      <c r="M73" s="2"/>
      <c r="N73" s="2"/>
      <c r="O73" s="2"/>
      <c r="P73" s="2"/>
      <c r="Q73" s="2"/>
    </row>
    <row r="74" spans="2:17" ht="12.75">
      <c r="B74" s="2"/>
      <c r="C74" s="2"/>
      <c r="D74" s="2"/>
      <c r="E74" s="2"/>
      <c r="F74" s="2"/>
      <c r="G74" s="2"/>
      <c r="H74" s="93" t="s">
        <v>18</v>
      </c>
      <c r="I74" s="93"/>
      <c r="J74" s="2"/>
      <c r="K74" s="2"/>
      <c r="L74" s="2"/>
      <c r="M74" s="2"/>
      <c r="N74" s="2"/>
      <c r="O74" s="2"/>
      <c r="P74" s="2"/>
      <c r="Q74" s="2"/>
    </row>
  </sheetData>
  <sheetProtection/>
  <mergeCells count="68">
    <mergeCell ref="O18:O21"/>
    <mergeCell ref="C57:D57"/>
    <mergeCell ref="E57:F57"/>
    <mergeCell ref="G57:I57"/>
    <mergeCell ref="C58:D58"/>
    <mergeCell ref="G66:H66"/>
    <mergeCell ref="B56:D56"/>
    <mergeCell ref="E56:F56"/>
    <mergeCell ref="G56:I56"/>
    <mergeCell ref="E58:F58"/>
    <mergeCell ref="B17:M17"/>
    <mergeCell ref="D18:D21"/>
    <mergeCell ref="E18:E21"/>
    <mergeCell ref="F18:I18"/>
    <mergeCell ref="F39:G39"/>
    <mergeCell ref="F41:G41"/>
    <mergeCell ref="J18:M18"/>
    <mergeCell ref="B32:N32"/>
    <mergeCell ref="F35:G35"/>
    <mergeCell ref="B36:C36"/>
    <mergeCell ref="B7:N7"/>
    <mergeCell ref="B8:N8"/>
    <mergeCell ref="B9:N9"/>
    <mergeCell ref="B10:N10"/>
    <mergeCell ref="B14:J14"/>
    <mergeCell ref="K14:M14"/>
    <mergeCell ref="N18:N21"/>
    <mergeCell ref="B19:C20"/>
    <mergeCell ref="K19:K21"/>
    <mergeCell ref="L19:L21"/>
    <mergeCell ref="B22:C22"/>
    <mergeCell ref="B23:L23"/>
    <mergeCell ref="F37:G37"/>
    <mergeCell ref="F38:G38"/>
    <mergeCell ref="D46:F46"/>
    <mergeCell ref="B53:K53"/>
    <mergeCell ref="B55:D55"/>
    <mergeCell ref="E55:F55"/>
    <mergeCell ref="G55:I55"/>
    <mergeCell ref="B44:C44"/>
    <mergeCell ref="G62:I62"/>
    <mergeCell ref="G58:I58"/>
    <mergeCell ref="C59:D59"/>
    <mergeCell ref="E59:F59"/>
    <mergeCell ref="G59:I59"/>
    <mergeCell ref="C60:D60"/>
    <mergeCell ref="E60:F60"/>
    <mergeCell ref="G60:I60"/>
    <mergeCell ref="C66:D66"/>
    <mergeCell ref="H74:I74"/>
    <mergeCell ref="M62:Q62"/>
    <mergeCell ref="C63:D63"/>
    <mergeCell ref="E63:F63"/>
    <mergeCell ref="G63:I63"/>
    <mergeCell ref="C64:D64"/>
    <mergeCell ref="E64:F64"/>
    <mergeCell ref="G64:I64"/>
    <mergeCell ref="C62:D62"/>
    <mergeCell ref="N2:O2"/>
    <mergeCell ref="N3:O3"/>
    <mergeCell ref="N4:O4"/>
    <mergeCell ref="C65:D65"/>
    <mergeCell ref="E65:F65"/>
    <mergeCell ref="G65:H65"/>
    <mergeCell ref="C61:D61"/>
    <mergeCell ref="E61:F61"/>
    <mergeCell ref="G61:I61"/>
    <mergeCell ref="E62:F6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Q73"/>
  <sheetViews>
    <sheetView zoomScalePageLayoutView="0" workbookViewId="0" topLeftCell="A28">
      <selection activeCell="D39" sqref="D39:D41"/>
    </sheetView>
  </sheetViews>
  <sheetFormatPr defaultColWidth="9.140625" defaultRowHeight="12.75"/>
  <cols>
    <col min="1" max="1" width="3.421875" style="0" customWidth="1"/>
    <col min="2" max="2" width="4.00390625" style="0" customWidth="1"/>
    <col min="3" max="3" width="36.140625" style="0" customWidth="1"/>
    <col min="4" max="4" width="10.8515625" style="0" customWidth="1"/>
    <col min="5" max="5" width="14.00390625" style="0" customWidth="1"/>
    <col min="6" max="6" width="10.8515625" style="0" customWidth="1"/>
    <col min="8" max="8" width="10.7109375" style="0" customWidth="1"/>
    <col min="9" max="9" width="15.140625" style="0" customWidth="1"/>
    <col min="10" max="10" width="11.8515625" style="0" customWidth="1"/>
    <col min="14" max="14" width="16.57421875" style="0" customWidth="1"/>
    <col min="15" max="15" width="17.57421875" style="0" customWidth="1"/>
  </cols>
  <sheetData>
    <row r="3" spans="14:15" ht="12.75">
      <c r="N3" s="91" t="s">
        <v>86</v>
      </c>
      <c r="O3" s="91"/>
    </row>
    <row r="4" spans="14:15" ht="12.75">
      <c r="N4" s="92" t="s">
        <v>87</v>
      </c>
      <c r="O4" s="92"/>
    </row>
    <row r="5" spans="14:15" ht="12.75">
      <c r="N5" s="92" t="s">
        <v>88</v>
      </c>
      <c r="O5" s="92"/>
    </row>
    <row r="6" spans="1:14" ht="22.5">
      <c r="A6" s="2"/>
      <c r="B6" s="155" t="s">
        <v>47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</row>
    <row r="7" spans="1:14" ht="22.5">
      <c r="A7" s="2"/>
      <c r="B7" s="155" t="s">
        <v>48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</row>
    <row r="8" spans="1:14" ht="12.75">
      <c r="A8" s="2"/>
      <c r="B8" s="156" t="s">
        <v>49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</row>
    <row r="9" spans="1:14" ht="15.75">
      <c r="A9" s="2"/>
      <c r="B9" s="157" t="s">
        <v>50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</row>
    <row r="10" spans="1:14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3" spans="2:15" ht="14.25">
      <c r="B13" s="153" t="s">
        <v>30</v>
      </c>
      <c r="C13" s="153"/>
      <c r="D13" s="153"/>
      <c r="E13" s="153"/>
      <c r="F13" s="153"/>
      <c r="G13" s="153"/>
      <c r="H13" s="153"/>
      <c r="I13" s="153"/>
      <c r="J13" s="153"/>
      <c r="K13" s="153" t="s">
        <v>91</v>
      </c>
      <c r="L13" s="153"/>
      <c r="M13" s="153"/>
      <c r="N13" s="26"/>
      <c r="O13" s="26"/>
    </row>
    <row r="14" spans="2:13" ht="15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2:17" ht="12.75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23"/>
      <c r="O15" s="23"/>
      <c r="P15" s="2"/>
      <c r="Q15" s="2"/>
    </row>
    <row r="16" spans="2:17" ht="30" customHeight="1">
      <c r="B16" s="167" t="s">
        <v>37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"/>
      <c r="O16" s="2"/>
      <c r="P16" s="2"/>
      <c r="Q16" s="2"/>
    </row>
    <row r="17" spans="2:17" ht="15">
      <c r="B17" s="3"/>
      <c r="C17" s="4"/>
      <c r="D17" s="168" t="s">
        <v>23</v>
      </c>
      <c r="E17" s="171" t="s">
        <v>52</v>
      </c>
      <c r="F17" s="158" t="s">
        <v>7</v>
      </c>
      <c r="G17" s="159"/>
      <c r="H17" s="159"/>
      <c r="I17" s="160"/>
      <c r="J17" s="158" t="s">
        <v>8</v>
      </c>
      <c r="K17" s="159"/>
      <c r="L17" s="159"/>
      <c r="M17" s="160"/>
      <c r="N17" s="161" t="s">
        <v>58</v>
      </c>
      <c r="O17" s="164" t="s">
        <v>85</v>
      </c>
      <c r="P17" s="2"/>
      <c r="Q17" s="2"/>
    </row>
    <row r="18" spans="2:17" ht="12.75">
      <c r="B18" s="140" t="s">
        <v>6</v>
      </c>
      <c r="C18" s="141"/>
      <c r="D18" s="169"/>
      <c r="E18" s="172"/>
      <c r="F18" s="5" t="s">
        <v>0</v>
      </c>
      <c r="G18" s="5" t="s">
        <v>2</v>
      </c>
      <c r="H18" s="5"/>
      <c r="I18" s="5"/>
      <c r="J18" s="5" t="s">
        <v>0</v>
      </c>
      <c r="K18" s="142" t="s">
        <v>57</v>
      </c>
      <c r="L18" s="145" t="s">
        <v>4</v>
      </c>
      <c r="M18" s="5"/>
      <c r="N18" s="162"/>
      <c r="O18" s="165"/>
      <c r="P18" s="2"/>
      <c r="Q18" s="2"/>
    </row>
    <row r="19" spans="2:17" ht="12.75">
      <c r="B19" s="140"/>
      <c r="C19" s="141"/>
      <c r="D19" s="169"/>
      <c r="E19" s="172"/>
      <c r="F19" s="6" t="s">
        <v>21</v>
      </c>
      <c r="G19" s="6" t="s">
        <v>3</v>
      </c>
      <c r="H19" s="6" t="s">
        <v>4</v>
      </c>
      <c r="I19" s="6" t="s">
        <v>5</v>
      </c>
      <c r="J19" s="6" t="s">
        <v>21</v>
      </c>
      <c r="K19" s="143"/>
      <c r="L19" s="146"/>
      <c r="M19" s="6" t="s">
        <v>5</v>
      </c>
      <c r="N19" s="162"/>
      <c r="O19" s="165"/>
      <c r="P19" s="2"/>
      <c r="Q19" s="2"/>
    </row>
    <row r="20" spans="2:17" ht="16.5" customHeight="1">
      <c r="B20" s="7"/>
      <c r="C20" s="8"/>
      <c r="D20" s="170"/>
      <c r="E20" s="173"/>
      <c r="F20" s="9" t="s">
        <v>1</v>
      </c>
      <c r="G20" s="9"/>
      <c r="H20" s="9"/>
      <c r="I20" s="9"/>
      <c r="J20" s="9" t="s">
        <v>1</v>
      </c>
      <c r="K20" s="144"/>
      <c r="L20" s="147"/>
      <c r="M20" s="9"/>
      <c r="N20" s="163"/>
      <c r="O20" s="166"/>
      <c r="P20" s="2"/>
      <c r="Q20" s="2"/>
    </row>
    <row r="21" spans="2:17" ht="15">
      <c r="B21" s="148" t="s">
        <v>9</v>
      </c>
      <c r="C21" s="149"/>
      <c r="D21" s="35">
        <f>SUM(D23:D27)</f>
        <v>12.120000000000001</v>
      </c>
      <c r="E21" s="51">
        <f>SUM(E23:E27)</f>
        <v>0.9999999999999999</v>
      </c>
      <c r="F21" s="89">
        <v>5763.15</v>
      </c>
      <c r="G21" s="31"/>
      <c r="H21" s="31"/>
      <c r="I21" s="37">
        <f>SUM(F23:F27)</f>
        <v>5763.149999999999</v>
      </c>
      <c r="J21" s="87">
        <v>2423.38</v>
      </c>
      <c r="K21" s="52"/>
      <c r="L21" s="52"/>
      <c r="M21" s="35">
        <f>J21</f>
        <v>2423.38</v>
      </c>
      <c r="N21" s="29">
        <f>M21-I21</f>
        <v>-3339.7699999999986</v>
      </c>
      <c r="O21" s="29">
        <f>N21+июнь!O22</f>
        <v>-27786.91999999999</v>
      </c>
      <c r="P21" s="2"/>
      <c r="Q21" s="2"/>
    </row>
    <row r="22" spans="2:17" ht="18.75" customHeight="1">
      <c r="B22" s="150" t="s">
        <v>19</v>
      </c>
      <c r="C22" s="151"/>
      <c r="D22" s="151"/>
      <c r="E22" s="151"/>
      <c r="F22" s="151"/>
      <c r="G22" s="151"/>
      <c r="H22" s="151"/>
      <c r="I22" s="151"/>
      <c r="J22" s="151"/>
      <c r="K22" s="151"/>
      <c r="L22" s="152"/>
      <c r="M22" s="38">
        <f>M21*100/I21</f>
        <v>42.04957358389076</v>
      </c>
      <c r="N22" s="29"/>
      <c r="O22" s="29"/>
      <c r="P22" s="2"/>
      <c r="Q22" s="2"/>
    </row>
    <row r="23" spans="2:17" ht="18.75" customHeight="1">
      <c r="B23" s="48">
        <v>1</v>
      </c>
      <c r="C23" s="49" t="s">
        <v>89</v>
      </c>
      <c r="D23" s="46">
        <v>2.3</v>
      </c>
      <c r="E23" s="50">
        <f>D23/D21</f>
        <v>0.18976897689768973</v>
      </c>
      <c r="F23" s="27">
        <f>E23*F21</f>
        <v>1093.6670792079206</v>
      </c>
      <c r="G23" s="24"/>
      <c r="H23" s="24"/>
      <c r="I23" s="24"/>
      <c r="J23" s="27">
        <f>E23*J21</f>
        <v>459.88234323432334</v>
      </c>
      <c r="K23" s="24"/>
      <c r="L23" s="18"/>
      <c r="M23" s="18"/>
      <c r="N23" s="29">
        <f>J23-F23</f>
        <v>-633.7847359735972</v>
      </c>
      <c r="O23" s="29">
        <f>N23+июнь!O24</f>
        <v>-5273.095379537952</v>
      </c>
      <c r="P23" s="2"/>
      <c r="Q23" s="2"/>
    </row>
    <row r="24" spans="2:17" ht="18" customHeight="1">
      <c r="B24" s="48">
        <v>2</v>
      </c>
      <c r="C24" s="49" t="s">
        <v>56</v>
      </c>
      <c r="D24" s="46">
        <v>3.4</v>
      </c>
      <c r="E24" s="50">
        <f>D24/D21</f>
        <v>0.2805280528052805</v>
      </c>
      <c r="F24" s="27">
        <f>E24*F21</f>
        <v>1616.7252475247521</v>
      </c>
      <c r="G24" s="24"/>
      <c r="H24" s="24"/>
      <c r="I24" s="24"/>
      <c r="J24" s="27">
        <f>E24*J21</f>
        <v>679.8260726072607</v>
      </c>
      <c r="K24" s="24"/>
      <c r="L24" s="18"/>
      <c r="M24" s="18"/>
      <c r="N24" s="29">
        <f>J24-F24</f>
        <v>-936.8991749174915</v>
      </c>
      <c r="O24" s="29">
        <f>N24+июнь!O25</f>
        <v>-7795.010561056104</v>
      </c>
      <c r="P24" s="2"/>
      <c r="Q24" s="2"/>
    </row>
    <row r="25" spans="2:17" ht="17.25" customHeight="1">
      <c r="B25" s="48">
        <v>3</v>
      </c>
      <c r="C25" s="49" t="s">
        <v>55</v>
      </c>
      <c r="D25" s="86">
        <v>3.62</v>
      </c>
      <c r="E25" s="50">
        <f>D25/D21</f>
        <v>0.2986798679867987</v>
      </c>
      <c r="F25" s="27">
        <f>E25*F21</f>
        <v>1721.3368811881187</v>
      </c>
      <c r="G25" s="24"/>
      <c r="H25" s="24"/>
      <c r="I25" s="24"/>
      <c r="J25" s="27">
        <f>E25*J21</f>
        <v>723.8148184818482</v>
      </c>
      <c r="K25" s="24"/>
      <c r="L25" s="18"/>
      <c r="M25" s="18"/>
      <c r="N25" s="29">
        <f>J25-F25</f>
        <v>-997.5220627062705</v>
      </c>
      <c r="O25" s="29">
        <f>N25+июнь!O26</f>
        <v>-8299.393597359734</v>
      </c>
      <c r="P25" s="2"/>
      <c r="Q25" s="2"/>
    </row>
    <row r="26" spans="2:17" ht="17.25" customHeight="1">
      <c r="B26" s="48">
        <v>4</v>
      </c>
      <c r="C26" s="49" t="s">
        <v>54</v>
      </c>
      <c r="D26" s="46">
        <v>1.8</v>
      </c>
      <c r="E26" s="50">
        <f>D26/D21</f>
        <v>0.1485148514851485</v>
      </c>
      <c r="F26" s="27">
        <f>E26*F21</f>
        <v>855.9133663366335</v>
      </c>
      <c r="G26" s="24"/>
      <c r="H26" s="24"/>
      <c r="I26" s="24"/>
      <c r="J26" s="27">
        <f>E26*J21</f>
        <v>359.9079207920792</v>
      </c>
      <c r="K26" s="24"/>
      <c r="L26" s="18"/>
      <c r="M26" s="18"/>
      <c r="N26" s="29">
        <f>J26-F26</f>
        <v>-496.00544554455433</v>
      </c>
      <c r="O26" s="29">
        <f>N26+июнь!O27</f>
        <v>-4126.770297029703</v>
      </c>
      <c r="P26" s="2"/>
      <c r="Q26" s="2"/>
    </row>
    <row r="27" spans="2:17" ht="16.5" customHeight="1">
      <c r="B27" s="48">
        <v>5</v>
      </c>
      <c r="C27" s="49" t="s">
        <v>53</v>
      </c>
      <c r="D27" s="28">
        <v>1</v>
      </c>
      <c r="E27" s="50">
        <f>D27/D21</f>
        <v>0.08250825082508251</v>
      </c>
      <c r="F27" s="27">
        <f>E27*F21</f>
        <v>475.50742574257424</v>
      </c>
      <c r="G27" s="24"/>
      <c r="H27" s="24"/>
      <c r="I27" s="24"/>
      <c r="J27" s="27">
        <f>E27*J21</f>
        <v>199.94884488448847</v>
      </c>
      <c r="K27" s="24"/>
      <c r="L27" s="18"/>
      <c r="M27" s="18"/>
      <c r="N27" s="29">
        <f>J27-F27</f>
        <v>-275.55858085808575</v>
      </c>
      <c r="O27" s="29">
        <f>N27+июнь!O28</f>
        <v>-2292.6501650165014</v>
      </c>
      <c r="P27" s="2"/>
      <c r="Q27" s="2"/>
    </row>
    <row r="28" spans="2:17" ht="15">
      <c r="B28" s="1"/>
      <c r="C28" s="1"/>
      <c r="D28" s="1"/>
      <c r="E28" s="1"/>
      <c r="F28" s="10"/>
      <c r="G28" s="10"/>
      <c r="H28" s="10"/>
      <c r="I28" s="10"/>
      <c r="J28" s="10"/>
      <c r="K28" s="10"/>
      <c r="L28" s="1"/>
      <c r="M28" s="1"/>
      <c r="N28" s="1"/>
      <c r="O28" s="2"/>
      <c r="P28" s="2"/>
      <c r="Q28" s="2"/>
    </row>
    <row r="29" spans="2:17" ht="15">
      <c r="B29" s="1"/>
      <c r="C29" s="1"/>
      <c r="D29" s="1"/>
      <c r="E29" s="1"/>
      <c r="F29" s="10"/>
      <c r="G29" s="10"/>
      <c r="H29" s="10"/>
      <c r="I29" s="10"/>
      <c r="J29" s="10"/>
      <c r="K29" s="10"/>
      <c r="L29" s="1"/>
      <c r="M29" s="1"/>
      <c r="N29" s="1"/>
      <c r="O29" s="2"/>
      <c r="P29" s="2"/>
      <c r="Q29" s="2"/>
    </row>
    <row r="30" spans="2:17" ht="15">
      <c r="B30" s="1"/>
      <c r="C30" s="1"/>
      <c r="D30" s="1"/>
      <c r="E30" s="1"/>
      <c r="F30" s="10"/>
      <c r="G30" s="10"/>
      <c r="H30" s="10"/>
      <c r="I30" s="10"/>
      <c r="J30" s="10"/>
      <c r="K30" s="10"/>
      <c r="L30" s="1"/>
      <c r="M30" s="1"/>
      <c r="N30" s="1"/>
      <c r="O30" s="2"/>
      <c r="P30" s="2"/>
      <c r="Q30" s="2"/>
    </row>
    <row r="31" spans="2:17" ht="14.25">
      <c r="B31" s="153" t="s">
        <v>38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2"/>
      <c r="P31" s="2"/>
      <c r="Q31" s="2"/>
    </row>
    <row r="32" spans="2:17" ht="14.25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2"/>
      <c r="P32" s="2"/>
      <c r="Q32" s="2"/>
    </row>
    <row r="33" spans="2:17" ht="27" customHeight="1">
      <c r="B33" s="56" t="s">
        <v>51</v>
      </c>
      <c r="C33" s="55" t="s">
        <v>10</v>
      </c>
      <c r="D33" s="45" t="s">
        <v>22</v>
      </c>
      <c r="E33" s="45" t="s">
        <v>11</v>
      </c>
      <c r="F33" s="15"/>
      <c r="G33" s="54"/>
      <c r="H33" s="11"/>
      <c r="I33" s="1"/>
      <c r="J33" s="1"/>
      <c r="K33" s="1"/>
      <c r="L33" s="1"/>
      <c r="M33" s="1"/>
      <c r="N33" s="1"/>
      <c r="O33" s="2"/>
      <c r="P33" s="2"/>
      <c r="Q33" s="2"/>
    </row>
    <row r="34" spans="2:17" ht="15">
      <c r="B34" s="44">
        <v>1</v>
      </c>
      <c r="C34" s="57">
        <v>2</v>
      </c>
      <c r="D34" s="45">
        <v>3</v>
      </c>
      <c r="E34" s="45">
        <v>4</v>
      </c>
      <c r="F34" s="100"/>
      <c r="G34" s="100"/>
      <c r="H34" s="11"/>
      <c r="I34" s="1"/>
      <c r="J34" s="1"/>
      <c r="K34" s="1"/>
      <c r="L34" s="1"/>
      <c r="M34" s="1"/>
      <c r="N34" s="1"/>
      <c r="O34" s="2"/>
      <c r="P34" s="2"/>
      <c r="Q34" s="2"/>
    </row>
    <row r="35" spans="2:17" ht="15">
      <c r="B35" s="132" t="s">
        <v>9</v>
      </c>
      <c r="C35" s="133"/>
      <c r="D35" s="79">
        <f>D43+D47</f>
        <v>9448.500000000002</v>
      </c>
      <c r="E35" s="45"/>
      <c r="F35" s="15"/>
      <c r="G35" s="15"/>
      <c r="H35" s="11"/>
      <c r="I35" s="1"/>
      <c r="J35" s="1"/>
      <c r="K35" s="1"/>
      <c r="L35" s="1"/>
      <c r="M35" s="1"/>
      <c r="N35" s="1"/>
      <c r="O35" s="2"/>
      <c r="P35" s="2"/>
      <c r="Q35" s="2"/>
    </row>
    <row r="36" spans="2:17" ht="15">
      <c r="B36" s="48">
        <v>1</v>
      </c>
      <c r="C36" s="42" t="s">
        <v>59</v>
      </c>
      <c r="D36" s="81">
        <v>6500.71</v>
      </c>
      <c r="E36" s="31"/>
      <c r="F36" s="134"/>
      <c r="G36" s="134"/>
      <c r="H36" s="12"/>
      <c r="I36" s="1"/>
      <c r="J36" s="1"/>
      <c r="K36" s="1"/>
      <c r="L36" s="1"/>
      <c r="M36" s="1"/>
      <c r="N36" s="1"/>
      <c r="O36" s="2"/>
      <c r="P36" s="2"/>
      <c r="Q36" s="2"/>
    </row>
    <row r="37" spans="2:17" ht="15">
      <c r="B37" s="48">
        <v>2</v>
      </c>
      <c r="C37" s="42" t="s">
        <v>60</v>
      </c>
      <c r="D37" s="82"/>
      <c r="E37" s="60"/>
      <c r="F37" s="154"/>
      <c r="G37" s="154"/>
      <c r="H37" s="12"/>
      <c r="I37" s="1"/>
      <c r="J37" s="1"/>
      <c r="K37" s="1"/>
      <c r="L37" s="1"/>
      <c r="M37" s="1"/>
      <c r="N37" s="1"/>
      <c r="O37" s="2"/>
      <c r="P37" s="2"/>
      <c r="Q37" s="2"/>
    </row>
    <row r="38" spans="2:17" ht="15">
      <c r="B38" s="48">
        <v>3</v>
      </c>
      <c r="C38" s="42" t="s">
        <v>61</v>
      </c>
      <c r="D38" s="81"/>
      <c r="E38" s="31"/>
      <c r="F38" s="154"/>
      <c r="G38" s="154"/>
      <c r="H38" s="12"/>
      <c r="I38" s="1"/>
      <c r="J38" s="1"/>
      <c r="K38" s="1"/>
      <c r="L38" s="1"/>
      <c r="M38" s="1"/>
      <c r="N38" s="1"/>
      <c r="O38" s="2"/>
      <c r="P38" s="2"/>
      <c r="Q38" s="2"/>
    </row>
    <row r="39" spans="2:17" ht="15">
      <c r="B39" s="48">
        <v>4</v>
      </c>
      <c r="C39" s="42" t="s">
        <v>65</v>
      </c>
      <c r="D39" s="90">
        <v>1434.06</v>
      </c>
      <c r="E39" s="31"/>
      <c r="F39" s="14"/>
      <c r="G39" s="14"/>
      <c r="H39" s="12"/>
      <c r="I39" s="1"/>
      <c r="J39" s="1"/>
      <c r="K39" s="1"/>
      <c r="L39" s="1"/>
      <c r="M39" s="1"/>
      <c r="N39" s="1"/>
      <c r="O39" s="2"/>
      <c r="P39" s="2"/>
      <c r="Q39" s="2"/>
    </row>
    <row r="40" spans="2:17" ht="15">
      <c r="B40" s="48">
        <v>5</v>
      </c>
      <c r="C40" s="42" t="s">
        <v>62</v>
      </c>
      <c r="D40" s="90">
        <v>796.7</v>
      </c>
      <c r="E40" s="33"/>
      <c r="F40" s="154"/>
      <c r="G40" s="154"/>
      <c r="H40" s="12"/>
      <c r="I40" s="1"/>
      <c r="J40" s="1"/>
      <c r="K40" s="1"/>
      <c r="L40" s="1"/>
      <c r="M40" s="1"/>
      <c r="N40" s="1"/>
      <c r="O40" s="2"/>
      <c r="P40" s="2"/>
      <c r="Q40" s="2"/>
    </row>
    <row r="41" spans="2:17" ht="15">
      <c r="B41" s="48">
        <v>6</v>
      </c>
      <c r="C41" s="42" t="s">
        <v>63</v>
      </c>
      <c r="D41" s="90">
        <v>717.03</v>
      </c>
      <c r="E41" s="33"/>
      <c r="F41" s="14"/>
      <c r="G41" s="14"/>
      <c r="H41" s="12"/>
      <c r="I41" s="1"/>
      <c r="J41" s="1"/>
      <c r="K41" s="1"/>
      <c r="L41" s="1"/>
      <c r="M41" s="1"/>
      <c r="N41" s="1"/>
      <c r="O41" s="2"/>
      <c r="P41" s="2"/>
      <c r="Q41" s="2"/>
    </row>
    <row r="42" spans="2:17" ht="15">
      <c r="B42" s="48">
        <v>7</v>
      </c>
      <c r="C42" s="42" t="s">
        <v>64</v>
      </c>
      <c r="D42" s="33"/>
      <c r="E42" s="33"/>
      <c r="F42" s="14"/>
      <c r="G42" s="14"/>
      <c r="H42" s="12"/>
      <c r="I42" s="1"/>
      <c r="J42" s="1"/>
      <c r="K42" s="1"/>
      <c r="L42" s="1"/>
      <c r="M42" s="1"/>
      <c r="N42" s="1"/>
      <c r="O42" s="2"/>
      <c r="P42" s="2"/>
      <c r="Q42" s="2"/>
    </row>
    <row r="43" spans="2:17" ht="15">
      <c r="B43" s="181" t="s">
        <v>12</v>
      </c>
      <c r="C43" s="181"/>
      <c r="D43" s="80">
        <f>SUM(D36:D42)</f>
        <v>9448.500000000002</v>
      </c>
      <c r="E43" s="34"/>
      <c r="F43" s="14"/>
      <c r="G43" s="14"/>
      <c r="H43" s="12"/>
      <c r="I43" s="1"/>
      <c r="J43" s="1"/>
      <c r="K43" s="1"/>
      <c r="L43" s="1"/>
      <c r="M43" s="1"/>
      <c r="N43" s="1"/>
      <c r="O43" s="2"/>
      <c r="P43" s="2"/>
      <c r="Q43" s="2"/>
    </row>
    <row r="44" spans="2:17" ht="15">
      <c r="B44" s="58"/>
      <c r="C44" s="58"/>
      <c r="D44" s="59"/>
      <c r="E44" s="59"/>
      <c r="F44" s="14"/>
      <c r="G44" s="14"/>
      <c r="H44" s="12"/>
      <c r="I44" s="1"/>
      <c r="J44" s="1"/>
      <c r="K44" s="1"/>
      <c r="L44" s="1"/>
      <c r="M44" s="1"/>
      <c r="N44" s="1"/>
      <c r="O44" s="2"/>
      <c r="P44" s="2"/>
      <c r="Q44" s="2"/>
    </row>
    <row r="45" spans="2:17" ht="15">
      <c r="B45" s="21" t="s">
        <v>20</v>
      </c>
      <c r="C45" s="19"/>
      <c r="D45" s="105"/>
      <c r="E45" s="105"/>
      <c r="F45" s="105"/>
      <c r="G45" s="14"/>
      <c r="H45" s="14"/>
      <c r="I45" s="14"/>
      <c r="J45" s="14"/>
      <c r="K45" s="14"/>
      <c r="L45" s="14"/>
      <c r="M45" s="1"/>
      <c r="N45" s="1"/>
      <c r="O45" s="2"/>
      <c r="P45" s="2"/>
      <c r="Q45" s="2"/>
    </row>
    <row r="46" spans="2:17" ht="15">
      <c r="B46" s="21"/>
      <c r="C46" s="19"/>
      <c r="D46" s="40"/>
      <c r="E46" s="40"/>
      <c r="F46" s="40"/>
      <c r="G46" s="14"/>
      <c r="H46" s="14"/>
      <c r="I46" s="14"/>
      <c r="J46" s="14"/>
      <c r="K46" s="14"/>
      <c r="L46" s="14"/>
      <c r="M46" s="1"/>
      <c r="N46" s="1"/>
      <c r="O46" s="2"/>
      <c r="P46" s="2"/>
      <c r="Q46" s="2"/>
    </row>
    <row r="47" spans="2:17" ht="15">
      <c r="B47" s="62">
        <v>8</v>
      </c>
      <c r="C47" s="61" t="s">
        <v>20</v>
      </c>
      <c r="D47" s="62"/>
      <c r="E47" s="62"/>
      <c r="F47" s="40"/>
      <c r="G47" s="14"/>
      <c r="H47" s="14"/>
      <c r="I47" s="14"/>
      <c r="J47" s="14"/>
      <c r="K47" s="14"/>
      <c r="L47" s="14"/>
      <c r="M47" s="1"/>
      <c r="N47" s="1"/>
      <c r="O47" s="2"/>
      <c r="P47" s="2"/>
      <c r="Q47" s="2"/>
    </row>
    <row r="48" spans="2:17" ht="15">
      <c r="B48" s="21"/>
      <c r="C48" s="19"/>
      <c r="D48" s="40"/>
      <c r="E48" s="40"/>
      <c r="F48" s="40"/>
      <c r="G48" s="14"/>
      <c r="H48" s="14"/>
      <c r="I48" s="14"/>
      <c r="J48" s="14"/>
      <c r="K48" s="14"/>
      <c r="L48" s="14"/>
      <c r="M48" s="1"/>
      <c r="N48" s="1"/>
      <c r="O48" s="2"/>
      <c r="P48" s="2"/>
      <c r="Q48" s="2"/>
    </row>
    <row r="49" spans="2:17" ht="15">
      <c r="B49" s="13"/>
      <c r="C49" s="13"/>
      <c r="D49" s="13"/>
      <c r="E49" s="13"/>
      <c r="F49" s="13"/>
      <c r="G49" s="15"/>
      <c r="H49" s="16"/>
      <c r="I49" s="16"/>
      <c r="J49" s="20"/>
      <c r="K49" s="15"/>
      <c r="L49" s="15"/>
      <c r="M49" s="1"/>
      <c r="N49" s="1"/>
      <c r="O49" s="2"/>
      <c r="P49" s="2"/>
      <c r="Q49" s="2"/>
    </row>
    <row r="50" spans="2:17" ht="15">
      <c r="B50" s="13"/>
      <c r="C50" s="13"/>
      <c r="D50" s="13"/>
      <c r="E50" s="13"/>
      <c r="F50" s="13"/>
      <c r="G50" s="15"/>
      <c r="H50" s="16"/>
      <c r="I50" s="16"/>
      <c r="J50" s="17"/>
      <c r="K50" s="15"/>
      <c r="L50" s="15"/>
      <c r="M50" s="1"/>
      <c r="N50" s="1"/>
      <c r="O50" s="2"/>
      <c r="P50" s="2"/>
      <c r="Q50" s="2"/>
    </row>
    <row r="51" spans="2:17" ht="15">
      <c r="B51" s="13"/>
      <c r="C51" s="13"/>
      <c r="D51" s="13"/>
      <c r="E51" s="13"/>
      <c r="F51" s="13"/>
      <c r="G51" s="15"/>
      <c r="H51" s="16"/>
      <c r="I51" s="16"/>
      <c r="J51" s="17"/>
      <c r="K51" s="15"/>
      <c r="L51" s="15"/>
      <c r="M51" s="1"/>
      <c r="N51" s="1"/>
      <c r="O51" s="2"/>
      <c r="P51" s="2"/>
      <c r="Q51" s="2"/>
    </row>
    <row r="52" spans="2:17" ht="14.25">
      <c r="B52" s="135" t="s">
        <v>77</v>
      </c>
      <c r="C52" s="135"/>
      <c r="D52" s="135"/>
      <c r="E52" s="135"/>
      <c r="F52" s="135"/>
      <c r="G52" s="135"/>
      <c r="H52" s="135"/>
      <c r="I52" s="135"/>
      <c r="J52" s="135"/>
      <c r="K52" s="135"/>
      <c r="L52" s="63"/>
      <c r="M52" s="63"/>
      <c r="N52" s="63"/>
      <c r="O52" s="2"/>
      <c r="P52" s="2"/>
      <c r="Q52" s="2"/>
    </row>
    <row r="53" spans="2:17" ht="14.25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3"/>
      <c r="M53" s="63"/>
      <c r="N53" s="63"/>
      <c r="O53" s="2"/>
      <c r="P53" s="2"/>
      <c r="Q53" s="2"/>
    </row>
    <row r="54" spans="2:17" ht="15">
      <c r="B54" s="136" t="s">
        <v>13</v>
      </c>
      <c r="C54" s="137"/>
      <c r="D54" s="138"/>
      <c r="E54" s="139" t="s">
        <v>14</v>
      </c>
      <c r="F54" s="139"/>
      <c r="G54" s="136" t="s">
        <v>15</v>
      </c>
      <c r="H54" s="137"/>
      <c r="I54" s="138"/>
      <c r="J54" s="45" t="s">
        <v>16</v>
      </c>
      <c r="K54" s="54"/>
      <c r="L54" s="14"/>
      <c r="M54" s="1"/>
      <c r="N54" s="1"/>
      <c r="O54" s="2"/>
      <c r="P54" s="2"/>
      <c r="Q54" s="2"/>
    </row>
    <row r="55" spans="2:17" ht="15.75" thickBot="1">
      <c r="B55" s="122">
        <v>1</v>
      </c>
      <c r="C55" s="123"/>
      <c r="D55" s="124"/>
      <c r="E55" s="122">
        <v>2</v>
      </c>
      <c r="F55" s="124"/>
      <c r="G55" s="122">
        <v>3</v>
      </c>
      <c r="H55" s="123"/>
      <c r="I55" s="124"/>
      <c r="J55" s="69">
        <v>4</v>
      </c>
      <c r="K55" s="54"/>
      <c r="L55" s="14"/>
      <c r="M55" s="1"/>
      <c r="N55" s="1"/>
      <c r="O55" s="2"/>
      <c r="P55" s="2"/>
      <c r="Q55" s="2"/>
    </row>
    <row r="56" spans="2:17" ht="15">
      <c r="B56" s="70">
        <v>1</v>
      </c>
      <c r="C56" s="174" t="s">
        <v>28</v>
      </c>
      <c r="D56" s="175"/>
      <c r="E56" s="176">
        <f>июнь!E59</f>
        <v>0</v>
      </c>
      <c r="F56" s="177"/>
      <c r="G56" s="178">
        <f>июнь!G59</f>
        <v>29331.58</v>
      </c>
      <c r="H56" s="179"/>
      <c r="I56" s="180"/>
      <c r="J56" s="71">
        <f>E56-G56</f>
        <v>-29331.58</v>
      </c>
      <c r="K56" s="54"/>
      <c r="L56" s="12"/>
      <c r="M56" s="1"/>
      <c r="N56" s="1"/>
      <c r="O56" s="2"/>
      <c r="P56" s="2"/>
      <c r="Q56" s="2"/>
    </row>
    <row r="57" spans="2:17" ht="15">
      <c r="B57" s="47">
        <v>2</v>
      </c>
      <c r="C57" s="125" t="s">
        <v>29</v>
      </c>
      <c r="D57" s="126"/>
      <c r="E57" s="127">
        <f>M21</f>
        <v>2423.38</v>
      </c>
      <c r="F57" s="128"/>
      <c r="G57" s="129">
        <f>D35</f>
        <v>9448.500000000002</v>
      </c>
      <c r="H57" s="130"/>
      <c r="I57" s="131"/>
      <c r="J57" s="72">
        <f>E57-G57</f>
        <v>-7025.120000000002</v>
      </c>
      <c r="K57" s="54"/>
      <c r="L57" s="22"/>
      <c r="M57" s="1"/>
      <c r="N57" s="1"/>
      <c r="O57" s="2"/>
      <c r="P57" s="2"/>
      <c r="Q57" s="2"/>
    </row>
    <row r="58" spans="2:17" ht="15.75" thickBot="1">
      <c r="B58" s="73">
        <v>3</v>
      </c>
      <c r="C58" s="110" t="s">
        <v>25</v>
      </c>
      <c r="D58" s="111"/>
      <c r="E58" s="112">
        <f>E56+E57</f>
        <v>2423.38</v>
      </c>
      <c r="F58" s="113"/>
      <c r="G58" s="114">
        <f>G56+G57</f>
        <v>38780.08</v>
      </c>
      <c r="H58" s="115"/>
      <c r="I58" s="116"/>
      <c r="J58" s="74">
        <f>J56+J57</f>
        <v>-36356.700000000004</v>
      </c>
      <c r="K58" s="54"/>
      <c r="L58" s="12"/>
      <c r="M58" s="1"/>
      <c r="N58" s="1"/>
      <c r="O58" s="2"/>
      <c r="P58" s="2"/>
      <c r="Q58" s="2"/>
    </row>
    <row r="59" spans="2:17" ht="31.5" customHeight="1">
      <c r="B59" s="25" t="s">
        <v>66</v>
      </c>
      <c r="C59" s="117" t="s">
        <v>89</v>
      </c>
      <c r="D59" s="118"/>
      <c r="E59" s="95">
        <f>J23+июнь!E60</f>
        <v>459.88234323432334</v>
      </c>
      <c r="F59" s="96"/>
      <c r="G59" s="119">
        <f>D40+июнь!G60</f>
        <v>8126.34</v>
      </c>
      <c r="H59" s="120"/>
      <c r="I59" s="121"/>
      <c r="J59" s="77">
        <f>E59-G59</f>
        <v>-7666.457656765677</v>
      </c>
      <c r="K59" s="54"/>
      <c r="L59" s="12"/>
      <c r="M59" s="1"/>
      <c r="N59" s="1"/>
      <c r="O59" s="2"/>
      <c r="P59" s="2"/>
      <c r="Q59" s="2"/>
    </row>
    <row r="60" spans="2:17" ht="15">
      <c r="B60" s="48" t="s">
        <v>67</v>
      </c>
      <c r="C60" s="103" t="s">
        <v>56</v>
      </c>
      <c r="D60" s="104"/>
      <c r="E60" s="95">
        <f>J24+июнь!E61</f>
        <v>679.8260726072607</v>
      </c>
      <c r="F60" s="96"/>
      <c r="G60" s="107">
        <f>D36+D37+D38+D42+июнь!G61</f>
        <v>19579.61</v>
      </c>
      <c r="H60" s="108"/>
      <c r="I60" s="109"/>
      <c r="J60" s="77">
        <f>E60-G60</f>
        <v>-18899.78392739274</v>
      </c>
      <c r="K60" s="54"/>
      <c r="L60" s="12"/>
      <c r="M60" s="1"/>
      <c r="N60" s="1"/>
      <c r="O60" s="2"/>
      <c r="P60" s="2"/>
      <c r="Q60" s="2"/>
    </row>
    <row r="61" spans="2:17" ht="15">
      <c r="B61" s="48" t="s">
        <v>68</v>
      </c>
      <c r="C61" s="103" t="s">
        <v>55</v>
      </c>
      <c r="D61" s="104"/>
      <c r="E61" s="95">
        <f>J25+июнь!E62</f>
        <v>723.8148184818482</v>
      </c>
      <c r="F61" s="96"/>
      <c r="G61" s="97">
        <f>D47+июнь!G62</f>
        <v>0</v>
      </c>
      <c r="H61" s="98"/>
      <c r="I61" s="99"/>
      <c r="J61" s="77">
        <f>E61-G61</f>
        <v>723.8148184818482</v>
      </c>
      <c r="K61" s="54"/>
      <c r="L61" s="12"/>
      <c r="M61" s="102"/>
      <c r="N61" s="102"/>
      <c r="O61" s="102"/>
      <c r="P61" s="102"/>
      <c r="Q61" s="102"/>
    </row>
    <row r="62" spans="2:17" ht="15">
      <c r="B62" s="48" t="s">
        <v>69</v>
      </c>
      <c r="C62" s="103" t="s">
        <v>54</v>
      </c>
      <c r="D62" s="104"/>
      <c r="E62" s="95">
        <f>J26+июнь!E63</f>
        <v>359.9079207920792</v>
      </c>
      <c r="F62" s="96"/>
      <c r="G62" s="97">
        <f>D39+июнь!G63</f>
        <v>7170.299999999999</v>
      </c>
      <c r="H62" s="98"/>
      <c r="I62" s="99"/>
      <c r="J62" s="77">
        <f>E62-G62</f>
        <v>-6810.39207920792</v>
      </c>
      <c r="K62" s="54"/>
      <c r="L62" s="12"/>
      <c r="M62" s="1"/>
      <c r="N62" s="1"/>
      <c r="O62" s="2"/>
      <c r="P62" s="2"/>
      <c r="Q62" s="2"/>
    </row>
    <row r="63" spans="2:17" ht="15">
      <c r="B63" s="48" t="s">
        <v>70</v>
      </c>
      <c r="C63" s="94" t="s">
        <v>53</v>
      </c>
      <c r="D63" s="94"/>
      <c r="E63" s="95">
        <f>J27+июнь!E64</f>
        <v>199.94884488448847</v>
      </c>
      <c r="F63" s="96"/>
      <c r="G63" s="97">
        <f>D41+июнь!G64</f>
        <v>3903.83</v>
      </c>
      <c r="H63" s="98"/>
      <c r="I63" s="99"/>
      <c r="J63" s="77">
        <f>E63-G63</f>
        <v>-3703.8811551155113</v>
      </c>
      <c r="K63" s="54"/>
      <c r="L63" s="12"/>
      <c r="M63" s="1"/>
      <c r="N63" s="1"/>
      <c r="O63" s="2"/>
      <c r="P63" s="2"/>
      <c r="Q63" s="2"/>
    </row>
    <row r="64" spans="2:17" ht="15">
      <c r="B64" s="65"/>
      <c r="C64" s="100"/>
      <c r="D64" s="100"/>
      <c r="E64" s="100"/>
      <c r="F64" s="100"/>
      <c r="G64" s="101"/>
      <c r="H64" s="100"/>
      <c r="I64" s="66"/>
      <c r="J64" s="22"/>
      <c r="K64" s="54"/>
      <c r="L64" s="12"/>
      <c r="M64" s="1"/>
      <c r="N64" s="1"/>
      <c r="O64" s="2"/>
      <c r="P64" s="2"/>
      <c r="Q64" s="2"/>
    </row>
    <row r="65" spans="2:17" ht="15">
      <c r="B65" s="65"/>
      <c r="C65" s="100"/>
      <c r="D65" s="100"/>
      <c r="E65" s="43"/>
      <c r="F65" s="43"/>
      <c r="G65" s="105"/>
      <c r="H65" s="106"/>
      <c r="I65" s="67"/>
      <c r="J65" s="68"/>
      <c r="K65" s="54"/>
      <c r="L65" s="43"/>
      <c r="M65" s="2"/>
      <c r="N65" s="2"/>
      <c r="O65" s="2"/>
      <c r="P65" s="2"/>
      <c r="Q65" s="2"/>
    </row>
    <row r="66" spans="2:17" ht="15">
      <c r="B66" s="15"/>
      <c r="C66" s="15"/>
      <c r="D66" s="12"/>
      <c r="E66" s="12"/>
      <c r="F66" s="12"/>
      <c r="G66" s="16"/>
      <c r="H66" s="16"/>
      <c r="I66" s="16"/>
      <c r="J66" s="16"/>
      <c r="K66" s="22"/>
      <c r="L66" s="12"/>
      <c r="M66" s="1"/>
      <c r="N66" s="1"/>
      <c r="O66" s="2"/>
      <c r="P66" s="2"/>
      <c r="Q66" s="2"/>
    </row>
    <row r="67" spans="2:17" ht="15">
      <c r="B67" s="15"/>
      <c r="C67" s="15"/>
      <c r="D67" s="12"/>
      <c r="E67" s="12"/>
      <c r="F67" s="12"/>
      <c r="G67" s="16"/>
      <c r="H67" s="15"/>
      <c r="I67" s="16"/>
      <c r="J67" s="15"/>
      <c r="K67" s="22"/>
      <c r="L67" s="1"/>
      <c r="M67" s="1"/>
      <c r="N67" s="1"/>
      <c r="O67" s="2"/>
      <c r="P67" s="2"/>
      <c r="Q67" s="2"/>
    </row>
    <row r="68" spans="2:17" ht="15">
      <c r="B68" s="15"/>
      <c r="C68" s="15"/>
      <c r="D68" s="12"/>
      <c r="E68" s="12"/>
      <c r="F68" s="12"/>
      <c r="G68" s="16"/>
      <c r="H68" s="15"/>
      <c r="I68" s="16"/>
      <c r="J68" s="15"/>
      <c r="K68" s="22"/>
      <c r="L68" s="1"/>
      <c r="M68" s="1"/>
      <c r="N68" s="1"/>
      <c r="O68" s="2"/>
      <c r="P68" s="2"/>
      <c r="Q68" s="2"/>
    </row>
    <row r="69" spans="2:17" ht="15">
      <c r="B69" s="15"/>
      <c r="C69" s="15"/>
      <c r="D69" s="12"/>
      <c r="E69" s="12"/>
      <c r="F69" s="12"/>
      <c r="G69" s="16"/>
      <c r="H69" s="15"/>
      <c r="I69" s="16"/>
      <c r="J69" s="15"/>
      <c r="K69" s="22"/>
      <c r="L69" s="1"/>
      <c r="M69" s="1"/>
      <c r="N69" s="1"/>
      <c r="O69" s="2"/>
      <c r="P69" s="2"/>
      <c r="Q69" s="2"/>
    </row>
    <row r="70" spans="2:17" ht="15">
      <c r="B70" s="2"/>
      <c r="C70" s="1" t="s">
        <v>17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ht="12.75">
      <c r="B71" s="2"/>
      <c r="C71" s="2"/>
      <c r="D71" s="2"/>
      <c r="E71" s="2"/>
      <c r="F71" s="2"/>
      <c r="G71" s="2"/>
      <c r="H71" s="2" t="s">
        <v>27</v>
      </c>
      <c r="I71" s="2"/>
      <c r="J71" s="2"/>
      <c r="K71" s="2"/>
      <c r="L71" s="2"/>
      <c r="M71" s="2"/>
      <c r="N71" s="2"/>
      <c r="O71" s="2"/>
      <c r="P71" s="2"/>
      <c r="Q71" s="2"/>
    </row>
    <row r="72" spans="2:17" ht="15">
      <c r="B72" s="2"/>
      <c r="C72" s="1" t="s">
        <v>26</v>
      </c>
      <c r="D72" s="2"/>
      <c r="E72" s="2"/>
      <c r="F72" s="2"/>
      <c r="G72" s="2"/>
      <c r="H72" s="2" t="s">
        <v>24</v>
      </c>
      <c r="I72" s="2"/>
      <c r="J72" s="2"/>
      <c r="K72" s="2"/>
      <c r="L72" s="2"/>
      <c r="M72" s="2"/>
      <c r="N72" s="2"/>
      <c r="O72" s="2"/>
      <c r="P72" s="2"/>
      <c r="Q72" s="2"/>
    </row>
    <row r="73" spans="2:17" ht="12.75">
      <c r="B73" s="2"/>
      <c r="C73" s="2"/>
      <c r="D73" s="2"/>
      <c r="E73" s="2"/>
      <c r="F73" s="2"/>
      <c r="G73" s="2"/>
      <c r="H73" s="93" t="s">
        <v>18</v>
      </c>
      <c r="I73" s="93"/>
      <c r="J73" s="2"/>
      <c r="K73" s="2"/>
      <c r="L73" s="2"/>
      <c r="M73" s="2"/>
      <c r="N73" s="2"/>
      <c r="O73" s="2"/>
      <c r="P73" s="2"/>
      <c r="Q73" s="2"/>
    </row>
  </sheetData>
  <sheetProtection/>
  <mergeCells count="68">
    <mergeCell ref="O17:O20"/>
    <mergeCell ref="B16:M16"/>
    <mergeCell ref="D17:D20"/>
    <mergeCell ref="E17:E20"/>
    <mergeCell ref="F17:I17"/>
    <mergeCell ref="F38:G38"/>
    <mergeCell ref="B22:L22"/>
    <mergeCell ref="F36:G36"/>
    <mergeCell ref="F37:G37"/>
    <mergeCell ref="F40:G40"/>
    <mergeCell ref="J17:M17"/>
    <mergeCell ref="B31:N31"/>
    <mergeCell ref="F34:G34"/>
    <mergeCell ref="B35:C35"/>
    <mergeCell ref="B7:N7"/>
    <mergeCell ref="B8:N8"/>
    <mergeCell ref="B9:N9"/>
    <mergeCell ref="B13:J13"/>
    <mergeCell ref="K13:M13"/>
    <mergeCell ref="N17:N20"/>
    <mergeCell ref="B18:C19"/>
    <mergeCell ref="K18:K20"/>
    <mergeCell ref="L18:L20"/>
    <mergeCell ref="B21:C21"/>
    <mergeCell ref="B43:C43"/>
    <mergeCell ref="D45:F45"/>
    <mergeCell ref="B52:K52"/>
    <mergeCell ref="B54:D54"/>
    <mergeCell ref="E54:F54"/>
    <mergeCell ref="G54:I54"/>
    <mergeCell ref="B55:D55"/>
    <mergeCell ref="E55:F55"/>
    <mergeCell ref="G55:I55"/>
    <mergeCell ref="C56:D56"/>
    <mergeCell ref="E56:F56"/>
    <mergeCell ref="G56:I56"/>
    <mergeCell ref="C57:D57"/>
    <mergeCell ref="E57:F57"/>
    <mergeCell ref="G57:I57"/>
    <mergeCell ref="C58:D58"/>
    <mergeCell ref="E58:F58"/>
    <mergeCell ref="G58:I58"/>
    <mergeCell ref="C62:D62"/>
    <mergeCell ref="E62:F62"/>
    <mergeCell ref="G62:I62"/>
    <mergeCell ref="C59:D59"/>
    <mergeCell ref="E59:F59"/>
    <mergeCell ref="G59:I59"/>
    <mergeCell ref="C60:D60"/>
    <mergeCell ref="E60:F60"/>
    <mergeCell ref="G60:I60"/>
    <mergeCell ref="H73:I73"/>
    <mergeCell ref="C63:D63"/>
    <mergeCell ref="E63:F63"/>
    <mergeCell ref="G63:I63"/>
    <mergeCell ref="C64:D64"/>
    <mergeCell ref="E64:F64"/>
    <mergeCell ref="G64:H64"/>
    <mergeCell ref="B6:N6"/>
    <mergeCell ref="N3:O3"/>
    <mergeCell ref="N4:O4"/>
    <mergeCell ref="N5:O5"/>
    <mergeCell ref="C65:D65"/>
    <mergeCell ref="G65:H65"/>
    <mergeCell ref="C61:D61"/>
    <mergeCell ref="E61:F61"/>
    <mergeCell ref="G61:I61"/>
    <mergeCell ref="M61:Q6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Q75"/>
  <sheetViews>
    <sheetView zoomScalePageLayoutView="0" workbookViewId="0" topLeftCell="A28">
      <selection activeCell="D41" sqref="D41:D43"/>
    </sheetView>
  </sheetViews>
  <sheetFormatPr defaultColWidth="9.140625" defaultRowHeight="12.75"/>
  <cols>
    <col min="1" max="1" width="4.28125" style="0" customWidth="1"/>
    <col min="2" max="2" width="4.7109375" style="0" customWidth="1"/>
    <col min="3" max="3" width="33.7109375" style="0" customWidth="1"/>
    <col min="4" max="4" width="10.8515625" style="0" customWidth="1"/>
    <col min="5" max="5" width="15.7109375" style="0" customWidth="1"/>
    <col min="6" max="6" width="11.421875" style="0" customWidth="1"/>
    <col min="8" max="8" width="8.7109375" style="0" customWidth="1"/>
    <col min="9" max="9" width="13.7109375" style="0" customWidth="1"/>
    <col min="10" max="10" width="11.140625" style="0" customWidth="1"/>
    <col min="12" max="12" width="13.7109375" style="0" customWidth="1"/>
    <col min="14" max="14" width="16.421875" style="0" customWidth="1"/>
    <col min="15" max="15" width="17.00390625" style="0" customWidth="1"/>
  </cols>
  <sheetData>
    <row r="2" spans="14:15" ht="12.75">
      <c r="N2" s="91" t="s">
        <v>86</v>
      </c>
      <c r="O2" s="91"/>
    </row>
    <row r="3" spans="14:15" ht="12.75">
      <c r="N3" s="92" t="s">
        <v>87</v>
      </c>
      <c r="O3" s="92"/>
    </row>
    <row r="4" spans="14:15" ht="12.75">
      <c r="N4" s="92" t="s">
        <v>88</v>
      </c>
      <c r="O4" s="92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2.5">
      <c r="A7" s="2"/>
      <c r="B7" s="155" t="s">
        <v>47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</row>
    <row r="8" spans="1:14" ht="22.5">
      <c r="A8" s="2"/>
      <c r="B8" s="155" t="s">
        <v>48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</row>
    <row r="9" spans="1:14" ht="12.75">
      <c r="A9" s="2"/>
      <c r="B9" s="156" t="s">
        <v>49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</row>
    <row r="10" spans="1:14" ht="15.75">
      <c r="A10" s="2"/>
      <c r="B10" s="157" t="s">
        <v>50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</row>
    <row r="11" spans="1:14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4" spans="2:15" ht="14.25">
      <c r="B14" s="153" t="s">
        <v>30</v>
      </c>
      <c r="C14" s="153"/>
      <c r="D14" s="153"/>
      <c r="E14" s="153"/>
      <c r="F14" s="153"/>
      <c r="G14" s="153"/>
      <c r="H14" s="153"/>
      <c r="I14" s="153"/>
      <c r="J14" s="153"/>
      <c r="K14" s="153" t="s">
        <v>91</v>
      </c>
      <c r="L14" s="153"/>
      <c r="M14" s="153"/>
      <c r="N14" s="26"/>
      <c r="O14" s="26"/>
    </row>
    <row r="15" spans="2:13" ht="15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2:17" ht="12.75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23"/>
      <c r="O16" s="23"/>
      <c r="P16" s="2"/>
      <c r="Q16" s="2"/>
    </row>
    <row r="17" spans="2:17" ht="27" customHeight="1">
      <c r="B17" s="167" t="s">
        <v>39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"/>
      <c r="O17" s="2"/>
      <c r="P17" s="2"/>
      <c r="Q17" s="2"/>
    </row>
    <row r="18" spans="2:17" ht="15">
      <c r="B18" s="3"/>
      <c r="C18" s="4"/>
      <c r="D18" s="168" t="s">
        <v>23</v>
      </c>
      <c r="E18" s="171" t="s">
        <v>52</v>
      </c>
      <c r="F18" s="158" t="s">
        <v>7</v>
      </c>
      <c r="G18" s="159"/>
      <c r="H18" s="159"/>
      <c r="I18" s="160"/>
      <c r="J18" s="158" t="s">
        <v>8</v>
      </c>
      <c r="K18" s="159"/>
      <c r="L18" s="159"/>
      <c r="M18" s="160"/>
      <c r="N18" s="161" t="s">
        <v>58</v>
      </c>
      <c r="O18" s="164" t="s">
        <v>85</v>
      </c>
      <c r="P18" s="2"/>
      <c r="Q18" s="2"/>
    </row>
    <row r="19" spans="2:17" ht="12.75">
      <c r="B19" s="140" t="s">
        <v>6</v>
      </c>
      <c r="C19" s="141"/>
      <c r="D19" s="169"/>
      <c r="E19" s="172"/>
      <c r="F19" s="5" t="s">
        <v>0</v>
      </c>
      <c r="G19" s="5" t="s">
        <v>2</v>
      </c>
      <c r="H19" s="5"/>
      <c r="I19" s="5"/>
      <c r="J19" s="5" t="s">
        <v>0</v>
      </c>
      <c r="K19" s="142" t="s">
        <v>57</v>
      </c>
      <c r="L19" s="145" t="s">
        <v>4</v>
      </c>
      <c r="M19" s="5"/>
      <c r="N19" s="162"/>
      <c r="O19" s="165"/>
      <c r="P19" s="2"/>
      <c r="Q19" s="2"/>
    </row>
    <row r="20" spans="2:17" ht="12.75">
      <c r="B20" s="140"/>
      <c r="C20" s="141"/>
      <c r="D20" s="169"/>
      <c r="E20" s="172"/>
      <c r="F20" s="6" t="s">
        <v>21</v>
      </c>
      <c r="G20" s="6" t="s">
        <v>3</v>
      </c>
      <c r="H20" s="6" t="s">
        <v>4</v>
      </c>
      <c r="I20" s="6" t="s">
        <v>5</v>
      </c>
      <c r="J20" s="6" t="s">
        <v>21</v>
      </c>
      <c r="K20" s="143"/>
      <c r="L20" s="146"/>
      <c r="M20" s="6" t="s">
        <v>5</v>
      </c>
      <c r="N20" s="162"/>
      <c r="O20" s="165"/>
      <c r="P20" s="2"/>
      <c r="Q20" s="2"/>
    </row>
    <row r="21" spans="2:17" ht="13.5" customHeight="1">
      <c r="B21" s="7"/>
      <c r="C21" s="8"/>
      <c r="D21" s="170"/>
      <c r="E21" s="173"/>
      <c r="F21" s="9" t="s">
        <v>1</v>
      </c>
      <c r="G21" s="9"/>
      <c r="H21" s="9"/>
      <c r="I21" s="9"/>
      <c r="J21" s="9" t="s">
        <v>1</v>
      </c>
      <c r="K21" s="144"/>
      <c r="L21" s="147"/>
      <c r="M21" s="9"/>
      <c r="N21" s="163"/>
      <c r="O21" s="166"/>
      <c r="P21" s="2"/>
      <c r="Q21" s="2"/>
    </row>
    <row r="22" spans="2:17" ht="15">
      <c r="B22" s="148" t="s">
        <v>9</v>
      </c>
      <c r="C22" s="149"/>
      <c r="D22" s="35">
        <f>SUM(D24:D27)</f>
        <v>11.120000000000001</v>
      </c>
      <c r="E22" s="51">
        <f>SUM(E24:E27)</f>
        <v>0.9999999999999999</v>
      </c>
      <c r="F22" s="89">
        <v>5816.25</v>
      </c>
      <c r="G22" s="31"/>
      <c r="H22" s="31"/>
      <c r="I22" s="37">
        <f>F22+F29</f>
        <v>6281.55</v>
      </c>
      <c r="J22" s="87">
        <v>2455.47</v>
      </c>
      <c r="K22" s="52"/>
      <c r="L22" s="52"/>
      <c r="M22" s="37">
        <f>J22+J29</f>
        <v>2455.47</v>
      </c>
      <c r="N22" s="29">
        <f>M22-I22</f>
        <v>-3826.0800000000004</v>
      </c>
      <c r="O22" s="29">
        <f>N22+июль!O21</f>
        <v>-31612.999999999993</v>
      </c>
      <c r="P22" s="2"/>
      <c r="Q22" s="2"/>
    </row>
    <row r="23" spans="3:17" ht="21" customHeight="1">
      <c r="C23" s="85">
        <f>D22+D29</f>
        <v>12.120000000000001</v>
      </c>
      <c r="D23" s="84"/>
      <c r="E23" s="84"/>
      <c r="F23" s="84"/>
      <c r="G23" s="84"/>
      <c r="H23" s="84"/>
      <c r="I23" s="84"/>
      <c r="J23" s="150" t="s">
        <v>19</v>
      </c>
      <c r="K23" s="151"/>
      <c r="L23" s="152"/>
      <c r="M23" s="38">
        <f>M22*100/I22</f>
        <v>39.09019270721398</v>
      </c>
      <c r="N23" s="29"/>
      <c r="O23" s="29"/>
      <c r="P23" s="2"/>
      <c r="Q23" s="2"/>
    </row>
    <row r="24" spans="2:17" ht="17.25" customHeight="1">
      <c r="B24" s="48">
        <v>1</v>
      </c>
      <c r="C24" s="49" t="s">
        <v>89</v>
      </c>
      <c r="D24" s="46">
        <v>2.3</v>
      </c>
      <c r="E24" s="50">
        <f>D24/D22</f>
        <v>0.20683453237410068</v>
      </c>
      <c r="F24" s="27">
        <f>E24*F22</f>
        <v>1203.0013489208632</v>
      </c>
      <c r="G24" s="24"/>
      <c r="H24" s="24"/>
      <c r="I24" s="24"/>
      <c r="J24" s="27">
        <f>E24*J22</f>
        <v>507.875989208633</v>
      </c>
      <c r="K24" s="24"/>
      <c r="L24" s="18"/>
      <c r="M24" s="18"/>
      <c r="N24" s="29">
        <f>J24-F24</f>
        <v>-695.1253597122302</v>
      </c>
      <c r="O24" s="29">
        <f>N24+июль!O23</f>
        <v>-5968.220739250182</v>
      </c>
      <c r="P24" s="2"/>
      <c r="Q24" s="2"/>
    </row>
    <row r="25" spans="2:17" ht="17.25" customHeight="1">
      <c r="B25" s="48">
        <v>2</v>
      </c>
      <c r="C25" s="49" t="s">
        <v>56</v>
      </c>
      <c r="D25" s="46">
        <v>3.4</v>
      </c>
      <c r="E25" s="50">
        <f>D25/D22</f>
        <v>0.3057553956834532</v>
      </c>
      <c r="F25" s="27">
        <f>E25*F22</f>
        <v>1778.349820143885</v>
      </c>
      <c r="G25" s="24"/>
      <c r="H25" s="24"/>
      <c r="I25" s="24"/>
      <c r="J25" s="27">
        <f>E25*J22</f>
        <v>750.7732014388488</v>
      </c>
      <c r="K25" s="24"/>
      <c r="L25" s="18"/>
      <c r="M25" s="18"/>
      <c r="N25" s="29">
        <f>J25-F25</f>
        <v>-1027.5766187050363</v>
      </c>
      <c r="O25" s="29">
        <f>N25+июль!O24</f>
        <v>-8822.58717976114</v>
      </c>
      <c r="P25" s="2"/>
      <c r="Q25" s="2"/>
    </row>
    <row r="26" spans="2:17" ht="17.25" customHeight="1">
      <c r="B26" s="48">
        <v>3</v>
      </c>
      <c r="C26" s="49" t="s">
        <v>55</v>
      </c>
      <c r="D26" s="86">
        <v>3.62</v>
      </c>
      <c r="E26" s="50">
        <f>D26/D22</f>
        <v>0.3255395683453237</v>
      </c>
      <c r="F26" s="27">
        <f>E26*F22</f>
        <v>1893.419514388489</v>
      </c>
      <c r="G26" s="24"/>
      <c r="H26" s="24"/>
      <c r="I26" s="24"/>
      <c r="J26" s="27">
        <f>E26*J22</f>
        <v>799.3526438848919</v>
      </c>
      <c r="K26" s="24"/>
      <c r="L26" s="18"/>
      <c r="M26" s="18"/>
      <c r="N26" s="29">
        <f>J26-F26</f>
        <v>-1094.066870503597</v>
      </c>
      <c r="O26" s="29">
        <f>N26+июль!O25</f>
        <v>-9393.460467863331</v>
      </c>
      <c r="P26" s="2"/>
      <c r="Q26" s="2"/>
    </row>
    <row r="27" spans="2:17" ht="18" customHeight="1">
      <c r="B27" s="48">
        <v>4</v>
      </c>
      <c r="C27" s="49" t="s">
        <v>54</v>
      </c>
      <c r="D27" s="46">
        <v>1.8</v>
      </c>
      <c r="E27" s="50">
        <f>D27/D22</f>
        <v>0.1618705035971223</v>
      </c>
      <c r="F27" s="27">
        <f>E27*F22</f>
        <v>941.4793165467626</v>
      </c>
      <c r="G27" s="24"/>
      <c r="H27" s="24"/>
      <c r="I27" s="24"/>
      <c r="J27" s="27">
        <f>E27*J22</f>
        <v>397.46816546762585</v>
      </c>
      <c r="K27" s="24"/>
      <c r="L27" s="18"/>
      <c r="M27" s="18"/>
      <c r="N27" s="29">
        <f>J27-F27</f>
        <v>-544.0111510791367</v>
      </c>
      <c r="O27" s="29">
        <f>N27+июль!O26</f>
        <v>-4670.78144810884</v>
      </c>
      <c r="P27" s="2"/>
      <c r="Q27" s="2"/>
    </row>
    <row r="28" spans="2:17" ht="18" customHeight="1">
      <c r="B28" s="48"/>
      <c r="C28" s="49"/>
      <c r="D28" s="46"/>
      <c r="E28" s="50"/>
      <c r="F28" s="41"/>
      <c r="G28" s="24"/>
      <c r="H28" s="24"/>
      <c r="I28" s="24"/>
      <c r="J28" s="27"/>
      <c r="K28" s="24"/>
      <c r="L28" s="18"/>
      <c r="M28" s="18"/>
      <c r="N28" s="29"/>
      <c r="O28" s="29"/>
      <c r="P28" s="2"/>
      <c r="Q28" s="2"/>
    </row>
    <row r="29" spans="2:17" ht="15.75" customHeight="1">
      <c r="B29" s="48">
        <v>5</v>
      </c>
      <c r="C29" s="49" t="s">
        <v>53</v>
      </c>
      <c r="D29" s="28">
        <v>1</v>
      </c>
      <c r="E29" s="50"/>
      <c r="F29" s="78">
        <v>465.3</v>
      </c>
      <c r="G29" s="24"/>
      <c r="H29" s="24"/>
      <c r="I29" s="34"/>
      <c r="J29" s="78">
        <v>0</v>
      </c>
      <c r="K29" s="24"/>
      <c r="L29" s="18"/>
      <c r="M29" s="18"/>
      <c r="N29" s="29">
        <f>J29-F29</f>
        <v>-465.3</v>
      </c>
      <c r="O29" s="29">
        <f>N29+июль!O27</f>
        <v>-2757.9501650165016</v>
      </c>
      <c r="P29" s="2"/>
      <c r="Q29" s="2"/>
    </row>
    <row r="30" spans="2:17" ht="15">
      <c r="B30" s="1"/>
      <c r="C30" s="1"/>
      <c r="D30" s="1"/>
      <c r="E30" s="1"/>
      <c r="F30" s="10"/>
      <c r="G30" s="10"/>
      <c r="H30" s="10"/>
      <c r="I30" s="10"/>
      <c r="J30" s="10"/>
      <c r="K30" s="10"/>
      <c r="L30" s="1"/>
      <c r="M30" s="1"/>
      <c r="N30" s="1"/>
      <c r="O30" s="2"/>
      <c r="P30" s="2"/>
      <c r="Q30" s="2"/>
    </row>
    <row r="31" spans="2:17" ht="15">
      <c r="B31" s="1"/>
      <c r="C31" s="1"/>
      <c r="D31" s="1"/>
      <c r="E31" s="1"/>
      <c r="F31" s="10"/>
      <c r="G31" s="10"/>
      <c r="H31" s="10"/>
      <c r="I31" s="10"/>
      <c r="J31" s="10"/>
      <c r="K31" s="10"/>
      <c r="L31" s="1"/>
      <c r="M31" s="1"/>
      <c r="N31" s="1"/>
      <c r="O31" s="2"/>
      <c r="P31" s="2"/>
      <c r="Q31" s="2"/>
    </row>
    <row r="32" spans="2:17" ht="15">
      <c r="B32" s="1"/>
      <c r="C32" s="1"/>
      <c r="D32" s="1"/>
      <c r="E32" s="1"/>
      <c r="F32" s="10"/>
      <c r="G32" s="10"/>
      <c r="H32" s="10"/>
      <c r="I32" s="10"/>
      <c r="J32" s="10"/>
      <c r="K32" s="10"/>
      <c r="L32" s="1"/>
      <c r="M32" s="1"/>
      <c r="N32" s="1"/>
      <c r="O32" s="2"/>
      <c r="P32" s="2"/>
      <c r="Q32" s="2"/>
    </row>
    <row r="33" spans="2:17" ht="14.25">
      <c r="B33" s="153" t="s">
        <v>40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2"/>
      <c r="P33" s="2"/>
      <c r="Q33" s="2"/>
    </row>
    <row r="34" spans="2:17" ht="14.25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2"/>
      <c r="P34" s="2"/>
      <c r="Q34" s="2"/>
    </row>
    <row r="35" spans="2:17" ht="26.25" customHeight="1">
      <c r="B35" s="56" t="s">
        <v>51</v>
      </c>
      <c r="C35" s="55" t="s">
        <v>10</v>
      </c>
      <c r="D35" s="45" t="s">
        <v>22</v>
      </c>
      <c r="E35" s="45" t="s">
        <v>11</v>
      </c>
      <c r="F35" s="15"/>
      <c r="G35" s="54"/>
      <c r="H35" s="11"/>
      <c r="I35" s="1"/>
      <c r="J35" s="1"/>
      <c r="K35" s="1"/>
      <c r="L35" s="1"/>
      <c r="M35" s="1"/>
      <c r="N35" s="1"/>
      <c r="O35" s="2"/>
      <c r="P35" s="2"/>
      <c r="Q35" s="2"/>
    </row>
    <row r="36" spans="2:17" ht="15">
      <c r="B36" s="44">
        <v>1</v>
      </c>
      <c r="C36" s="57">
        <v>2</v>
      </c>
      <c r="D36" s="45">
        <v>3</v>
      </c>
      <c r="E36" s="45">
        <v>4</v>
      </c>
      <c r="F36" s="100"/>
      <c r="G36" s="100"/>
      <c r="H36" s="11"/>
      <c r="I36" s="1"/>
      <c r="J36" s="1"/>
      <c r="K36" s="1"/>
      <c r="L36" s="1"/>
      <c r="M36" s="1"/>
      <c r="N36" s="1"/>
      <c r="O36" s="2"/>
      <c r="P36" s="2"/>
      <c r="Q36" s="2"/>
    </row>
    <row r="37" spans="2:17" ht="15">
      <c r="B37" s="132" t="s">
        <v>9</v>
      </c>
      <c r="C37" s="133"/>
      <c r="D37" s="79">
        <f>D45+D49</f>
        <v>10161.420000000002</v>
      </c>
      <c r="E37" s="45"/>
      <c r="F37" s="15"/>
      <c r="G37" s="15"/>
      <c r="H37" s="11"/>
      <c r="I37" s="1"/>
      <c r="J37" s="1"/>
      <c r="K37" s="1"/>
      <c r="L37" s="1"/>
      <c r="M37" s="1"/>
      <c r="N37" s="1"/>
      <c r="O37" s="2"/>
      <c r="P37" s="2"/>
      <c r="Q37" s="2"/>
    </row>
    <row r="38" spans="2:17" ht="15">
      <c r="B38" s="48">
        <v>1</v>
      </c>
      <c r="C38" s="42" t="s">
        <v>59</v>
      </c>
      <c r="D38" s="81">
        <v>7213.63</v>
      </c>
      <c r="E38" s="31"/>
      <c r="F38" s="134"/>
      <c r="G38" s="134"/>
      <c r="H38" s="12"/>
      <c r="I38" s="1"/>
      <c r="J38" s="1"/>
      <c r="K38" s="1"/>
      <c r="L38" s="1"/>
      <c r="M38" s="1"/>
      <c r="N38" s="1"/>
      <c r="O38" s="2"/>
      <c r="P38" s="2"/>
      <c r="Q38" s="2"/>
    </row>
    <row r="39" spans="2:17" ht="15">
      <c r="B39" s="48">
        <v>2</v>
      </c>
      <c r="C39" s="42" t="s">
        <v>60</v>
      </c>
      <c r="D39" s="82"/>
      <c r="E39" s="60"/>
      <c r="F39" s="154"/>
      <c r="G39" s="154"/>
      <c r="H39" s="12"/>
      <c r="I39" s="1"/>
      <c r="J39" s="1"/>
      <c r="K39" s="1"/>
      <c r="L39" s="1"/>
      <c r="M39" s="1"/>
      <c r="N39" s="1"/>
      <c r="O39" s="2"/>
      <c r="P39" s="2"/>
      <c r="Q39" s="2"/>
    </row>
    <row r="40" spans="2:17" ht="15">
      <c r="B40" s="48">
        <v>3</v>
      </c>
      <c r="C40" s="42" t="s">
        <v>61</v>
      </c>
      <c r="D40" s="81"/>
      <c r="E40" s="31"/>
      <c r="F40" s="154"/>
      <c r="G40" s="154"/>
      <c r="H40" s="12"/>
      <c r="I40" s="1"/>
      <c r="J40" s="1"/>
      <c r="K40" s="1"/>
      <c r="L40" s="1"/>
      <c r="M40" s="1"/>
      <c r="N40" s="1"/>
      <c r="O40" s="2"/>
      <c r="P40" s="2"/>
      <c r="Q40" s="2"/>
    </row>
    <row r="41" spans="2:17" ht="15">
      <c r="B41" s="48">
        <v>4</v>
      </c>
      <c r="C41" s="42" t="s">
        <v>65</v>
      </c>
      <c r="D41" s="90">
        <v>1434.06</v>
      </c>
      <c r="E41" s="31"/>
      <c r="F41" s="14"/>
      <c r="G41" s="14"/>
      <c r="H41" s="12"/>
      <c r="I41" s="1"/>
      <c r="J41" s="1"/>
      <c r="K41" s="1"/>
      <c r="L41" s="1"/>
      <c r="M41" s="1"/>
      <c r="N41" s="1"/>
      <c r="O41" s="2"/>
      <c r="P41" s="2"/>
      <c r="Q41" s="2"/>
    </row>
    <row r="42" spans="2:17" ht="15">
      <c r="B42" s="48">
        <v>5</v>
      </c>
      <c r="C42" s="42" t="s">
        <v>62</v>
      </c>
      <c r="D42" s="90">
        <v>796.7</v>
      </c>
      <c r="E42" s="33"/>
      <c r="F42" s="154"/>
      <c r="G42" s="154"/>
      <c r="H42" s="12"/>
      <c r="I42" s="1"/>
      <c r="J42" s="1"/>
      <c r="K42" s="1"/>
      <c r="L42" s="1"/>
      <c r="M42" s="1"/>
      <c r="N42" s="1"/>
      <c r="O42" s="2"/>
      <c r="P42" s="2"/>
      <c r="Q42" s="2"/>
    </row>
    <row r="43" spans="2:17" ht="15">
      <c r="B43" s="48">
        <v>6</v>
      </c>
      <c r="C43" s="42" t="s">
        <v>63</v>
      </c>
      <c r="D43" s="90">
        <v>717.03</v>
      </c>
      <c r="E43" s="33"/>
      <c r="F43" s="14"/>
      <c r="G43" s="14"/>
      <c r="H43" s="12"/>
      <c r="I43" s="1"/>
      <c r="J43" s="1"/>
      <c r="K43" s="1"/>
      <c r="L43" s="1"/>
      <c r="M43" s="1"/>
      <c r="N43" s="1"/>
      <c r="O43" s="2"/>
      <c r="P43" s="2"/>
      <c r="Q43" s="2"/>
    </row>
    <row r="44" spans="2:17" ht="15">
      <c r="B44" s="48">
        <v>7</v>
      </c>
      <c r="C44" s="42" t="s">
        <v>64</v>
      </c>
      <c r="D44" s="33"/>
      <c r="E44" s="33"/>
      <c r="F44" s="14"/>
      <c r="G44" s="14"/>
      <c r="H44" s="12"/>
      <c r="I44" s="1"/>
      <c r="J44" s="1"/>
      <c r="K44" s="1"/>
      <c r="L44" s="1"/>
      <c r="M44" s="1"/>
      <c r="N44" s="1"/>
      <c r="O44" s="2"/>
      <c r="P44" s="2"/>
      <c r="Q44" s="2"/>
    </row>
    <row r="45" spans="2:17" ht="15">
      <c r="B45" s="181" t="s">
        <v>12</v>
      </c>
      <c r="C45" s="181"/>
      <c r="D45" s="80">
        <f>SUM(D38:D44)</f>
        <v>10161.420000000002</v>
      </c>
      <c r="E45" s="34"/>
      <c r="F45" s="14"/>
      <c r="G45" s="14"/>
      <c r="H45" s="12"/>
      <c r="I45" s="1"/>
      <c r="J45" s="1"/>
      <c r="K45" s="1"/>
      <c r="L45" s="1"/>
      <c r="M45" s="1"/>
      <c r="N45" s="1"/>
      <c r="O45" s="2"/>
      <c r="P45" s="2"/>
      <c r="Q45" s="2"/>
    </row>
    <row r="46" spans="2:17" ht="15">
      <c r="B46" s="58"/>
      <c r="C46" s="58"/>
      <c r="D46" s="59"/>
      <c r="E46" s="59"/>
      <c r="F46" s="14"/>
      <c r="G46" s="14"/>
      <c r="H46" s="12"/>
      <c r="I46" s="1"/>
      <c r="J46" s="1"/>
      <c r="K46" s="1"/>
      <c r="L46" s="1"/>
      <c r="M46" s="1"/>
      <c r="N46" s="1"/>
      <c r="O46" s="2"/>
      <c r="P46" s="2"/>
      <c r="Q46" s="2"/>
    </row>
    <row r="47" spans="2:17" ht="15">
      <c r="B47" s="21" t="s">
        <v>20</v>
      </c>
      <c r="C47" s="19"/>
      <c r="D47" s="105"/>
      <c r="E47" s="105"/>
      <c r="F47" s="105"/>
      <c r="G47" s="14"/>
      <c r="H47" s="14"/>
      <c r="I47" s="14"/>
      <c r="J47" s="14"/>
      <c r="K47" s="14"/>
      <c r="L47" s="14"/>
      <c r="M47" s="1"/>
      <c r="N47" s="1"/>
      <c r="O47" s="2"/>
      <c r="P47" s="2"/>
      <c r="Q47" s="2"/>
    </row>
    <row r="48" spans="2:17" ht="15">
      <c r="B48" s="21"/>
      <c r="C48" s="19"/>
      <c r="D48" s="40"/>
      <c r="E48" s="40"/>
      <c r="F48" s="40"/>
      <c r="G48" s="14"/>
      <c r="H48" s="14"/>
      <c r="I48" s="14"/>
      <c r="J48" s="14"/>
      <c r="K48" s="14"/>
      <c r="L48" s="14"/>
      <c r="M48" s="1"/>
      <c r="N48" s="1"/>
      <c r="O48" s="2"/>
      <c r="P48" s="2"/>
      <c r="Q48" s="2"/>
    </row>
    <row r="49" spans="2:17" ht="15">
      <c r="B49" s="62">
        <v>8</v>
      </c>
      <c r="C49" s="61" t="s">
        <v>20</v>
      </c>
      <c r="D49" s="62"/>
      <c r="E49" s="62"/>
      <c r="F49" s="40"/>
      <c r="G49" s="14"/>
      <c r="H49" s="14"/>
      <c r="I49" s="14"/>
      <c r="J49" s="14"/>
      <c r="K49" s="14"/>
      <c r="L49" s="14"/>
      <c r="M49" s="1"/>
      <c r="N49" s="1"/>
      <c r="O49" s="2"/>
      <c r="P49" s="2"/>
      <c r="Q49" s="2"/>
    </row>
    <row r="50" spans="2:17" ht="15">
      <c r="B50" s="21"/>
      <c r="C50" s="19"/>
      <c r="D50" s="40"/>
      <c r="E50" s="40"/>
      <c r="F50" s="40"/>
      <c r="G50" s="14"/>
      <c r="H50" s="14"/>
      <c r="I50" s="14"/>
      <c r="J50" s="14"/>
      <c r="K50" s="14"/>
      <c r="L50" s="14"/>
      <c r="M50" s="1"/>
      <c r="N50" s="1"/>
      <c r="O50" s="2"/>
      <c r="P50" s="2"/>
      <c r="Q50" s="2"/>
    </row>
    <row r="51" spans="2:17" ht="15">
      <c r="B51" s="13"/>
      <c r="C51" s="13"/>
      <c r="D51" s="13"/>
      <c r="E51" s="13"/>
      <c r="F51" s="13"/>
      <c r="G51" s="15"/>
      <c r="H51" s="16"/>
      <c r="I51" s="16"/>
      <c r="J51" s="20"/>
      <c r="K51" s="15"/>
      <c r="L51" s="15"/>
      <c r="M51" s="1"/>
      <c r="N51" s="1"/>
      <c r="O51" s="2"/>
      <c r="P51" s="2"/>
      <c r="Q51" s="2"/>
    </row>
    <row r="52" spans="2:17" ht="15">
      <c r="B52" s="13"/>
      <c r="C52" s="13"/>
      <c r="D52" s="13"/>
      <c r="E52" s="13"/>
      <c r="F52" s="13"/>
      <c r="G52" s="15"/>
      <c r="H52" s="16"/>
      <c r="I52" s="16"/>
      <c r="J52" s="17"/>
      <c r="K52" s="15"/>
      <c r="L52" s="15"/>
      <c r="M52" s="1"/>
      <c r="N52" s="1"/>
      <c r="O52" s="2"/>
      <c r="P52" s="2"/>
      <c r="Q52" s="2"/>
    </row>
    <row r="53" spans="2:17" ht="15">
      <c r="B53" s="13"/>
      <c r="C53" s="13"/>
      <c r="D53" s="13"/>
      <c r="E53" s="13"/>
      <c r="F53" s="13"/>
      <c r="G53" s="15"/>
      <c r="H53" s="16"/>
      <c r="I53" s="16"/>
      <c r="J53" s="17"/>
      <c r="K53" s="15"/>
      <c r="L53" s="15"/>
      <c r="M53" s="1"/>
      <c r="N53" s="1"/>
      <c r="O53" s="2"/>
      <c r="P53" s="2"/>
      <c r="Q53" s="2"/>
    </row>
    <row r="54" spans="2:17" ht="14.25">
      <c r="B54" s="135" t="s">
        <v>78</v>
      </c>
      <c r="C54" s="135"/>
      <c r="D54" s="135"/>
      <c r="E54" s="135"/>
      <c r="F54" s="135"/>
      <c r="G54" s="135"/>
      <c r="H54" s="135"/>
      <c r="I54" s="135"/>
      <c r="J54" s="135"/>
      <c r="K54" s="135"/>
      <c r="L54" s="63"/>
      <c r="M54" s="63"/>
      <c r="N54" s="63"/>
      <c r="O54" s="2"/>
      <c r="P54" s="2"/>
      <c r="Q54" s="2"/>
    </row>
    <row r="55" spans="2:17" ht="14.25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3"/>
      <c r="M55" s="63"/>
      <c r="N55" s="63"/>
      <c r="O55" s="2"/>
      <c r="P55" s="2"/>
      <c r="Q55" s="2"/>
    </row>
    <row r="56" spans="2:17" ht="15">
      <c r="B56" s="136" t="s">
        <v>13</v>
      </c>
      <c r="C56" s="137"/>
      <c r="D56" s="138"/>
      <c r="E56" s="139" t="s">
        <v>14</v>
      </c>
      <c r="F56" s="139"/>
      <c r="G56" s="136" t="s">
        <v>15</v>
      </c>
      <c r="H56" s="137"/>
      <c r="I56" s="138"/>
      <c r="J56" s="45" t="s">
        <v>16</v>
      </c>
      <c r="K56" s="54"/>
      <c r="L56" s="14"/>
      <c r="M56" s="1"/>
      <c r="N56" s="1"/>
      <c r="O56" s="2"/>
      <c r="P56" s="2"/>
      <c r="Q56" s="2"/>
    </row>
    <row r="57" spans="2:17" ht="15.75" thickBot="1">
      <c r="B57" s="122">
        <v>1</v>
      </c>
      <c r="C57" s="123"/>
      <c r="D57" s="124"/>
      <c r="E57" s="122">
        <v>2</v>
      </c>
      <c r="F57" s="124"/>
      <c r="G57" s="122">
        <v>3</v>
      </c>
      <c r="H57" s="123"/>
      <c r="I57" s="124"/>
      <c r="J57" s="69">
        <v>4</v>
      </c>
      <c r="K57" s="54"/>
      <c r="L57" s="14"/>
      <c r="M57" s="1"/>
      <c r="N57" s="1"/>
      <c r="O57" s="2"/>
      <c r="P57" s="2"/>
      <c r="Q57" s="2"/>
    </row>
    <row r="58" spans="2:17" ht="15">
      <c r="B58" s="70">
        <v>1</v>
      </c>
      <c r="C58" s="174" t="s">
        <v>28</v>
      </c>
      <c r="D58" s="175"/>
      <c r="E58" s="176">
        <f>июль!E58</f>
        <v>2423.38</v>
      </c>
      <c r="F58" s="177"/>
      <c r="G58" s="178">
        <f>июль!G58</f>
        <v>38780.08</v>
      </c>
      <c r="H58" s="179"/>
      <c r="I58" s="180"/>
      <c r="J58" s="71">
        <f>E58-G58</f>
        <v>-36356.700000000004</v>
      </c>
      <c r="K58" s="54"/>
      <c r="L58" s="12"/>
      <c r="M58" s="1"/>
      <c r="N58" s="1"/>
      <c r="O58" s="2"/>
      <c r="P58" s="2"/>
      <c r="Q58" s="2"/>
    </row>
    <row r="59" spans="2:17" ht="15">
      <c r="B59" s="47">
        <v>2</v>
      </c>
      <c r="C59" s="125" t="s">
        <v>29</v>
      </c>
      <c r="D59" s="126"/>
      <c r="E59" s="127">
        <f>M22</f>
        <v>2455.47</v>
      </c>
      <c r="F59" s="128"/>
      <c r="G59" s="129">
        <f>D37</f>
        <v>10161.420000000002</v>
      </c>
      <c r="H59" s="130"/>
      <c r="I59" s="131"/>
      <c r="J59" s="72">
        <f>E59-G59</f>
        <v>-7705.950000000003</v>
      </c>
      <c r="K59" s="54"/>
      <c r="L59" s="22"/>
      <c r="M59" s="1"/>
      <c r="N59" s="1"/>
      <c r="O59" s="2"/>
      <c r="P59" s="2"/>
      <c r="Q59" s="2"/>
    </row>
    <row r="60" spans="2:17" ht="15.75" thickBot="1">
      <c r="B60" s="73">
        <v>3</v>
      </c>
      <c r="C60" s="110" t="s">
        <v>25</v>
      </c>
      <c r="D60" s="111"/>
      <c r="E60" s="112">
        <f>E58+E59</f>
        <v>4878.85</v>
      </c>
      <c r="F60" s="113"/>
      <c r="G60" s="114">
        <f>G58+G59</f>
        <v>48941.5</v>
      </c>
      <c r="H60" s="115"/>
      <c r="I60" s="116"/>
      <c r="J60" s="74">
        <f>J58+J59</f>
        <v>-44062.65000000001</v>
      </c>
      <c r="K60" s="54"/>
      <c r="L60" s="12"/>
      <c r="M60" s="1"/>
      <c r="N60" s="1"/>
      <c r="O60" s="2"/>
      <c r="P60" s="2"/>
      <c r="Q60" s="2"/>
    </row>
    <row r="61" spans="2:17" ht="36.75" customHeight="1">
      <c r="B61" s="25" t="s">
        <v>66</v>
      </c>
      <c r="C61" s="117" t="s">
        <v>89</v>
      </c>
      <c r="D61" s="118"/>
      <c r="E61" s="95">
        <f>J24+июль!E59</f>
        <v>967.7583324429563</v>
      </c>
      <c r="F61" s="96"/>
      <c r="G61" s="119">
        <f>D42+июль!G59</f>
        <v>8923.04</v>
      </c>
      <c r="H61" s="120"/>
      <c r="I61" s="121"/>
      <c r="J61" s="77">
        <f>E61-G61</f>
        <v>-7955.281667557045</v>
      </c>
      <c r="K61" s="54"/>
      <c r="L61" s="12"/>
      <c r="M61" s="1"/>
      <c r="N61" s="1"/>
      <c r="O61" s="2"/>
      <c r="P61" s="2"/>
      <c r="Q61" s="2"/>
    </row>
    <row r="62" spans="2:17" ht="15">
      <c r="B62" s="48" t="s">
        <v>67</v>
      </c>
      <c r="C62" s="103" t="s">
        <v>56</v>
      </c>
      <c r="D62" s="104"/>
      <c r="E62" s="95">
        <f>J25+июль!E60</f>
        <v>1430.5992740461095</v>
      </c>
      <c r="F62" s="96"/>
      <c r="G62" s="107">
        <f>D38+D39+D40+D44+июль!G60</f>
        <v>26793.24</v>
      </c>
      <c r="H62" s="108"/>
      <c r="I62" s="109"/>
      <c r="J62" s="77">
        <f>E62-G62</f>
        <v>-25362.640725953894</v>
      </c>
      <c r="K62" s="54"/>
      <c r="L62" s="12"/>
      <c r="M62" s="1"/>
      <c r="N62" s="1"/>
      <c r="O62" s="2"/>
      <c r="P62" s="2"/>
      <c r="Q62" s="2"/>
    </row>
    <row r="63" spans="2:17" ht="15">
      <c r="B63" s="48" t="s">
        <v>68</v>
      </c>
      <c r="C63" s="103" t="s">
        <v>55</v>
      </c>
      <c r="D63" s="104"/>
      <c r="E63" s="95">
        <f>J26+июль!E61</f>
        <v>1523.16746236674</v>
      </c>
      <c r="F63" s="96"/>
      <c r="G63" s="97">
        <f>D49+июль!G61</f>
        <v>0</v>
      </c>
      <c r="H63" s="98"/>
      <c r="I63" s="99"/>
      <c r="J63" s="77">
        <f>E63-G63</f>
        <v>1523.16746236674</v>
      </c>
      <c r="K63" s="54"/>
      <c r="L63" s="12"/>
      <c r="M63" s="102"/>
      <c r="N63" s="102"/>
      <c r="O63" s="102"/>
      <c r="P63" s="102"/>
      <c r="Q63" s="102"/>
    </row>
    <row r="64" spans="2:17" ht="15">
      <c r="B64" s="48" t="s">
        <v>69</v>
      </c>
      <c r="C64" s="103" t="s">
        <v>54</v>
      </c>
      <c r="D64" s="104"/>
      <c r="E64" s="95">
        <f>J27+июль!E62</f>
        <v>757.3760862597051</v>
      </c>
      <c r="F64" s="96"/>
      <c r="G64" s="97">
        <f>D41+июль!G62</f>
        <v>8604.359999999999</v>
      </c>
      <c r="H64" s="98"/>
      <c r="I64" s="99"/>
      <c r="J64" s="77">
        <f>E64-G64</f>
        <v>-7846.983913740294</v>
      </c>
      <c r="K64" s="54"/>
      <c r="L64" s="12"/>
      <c r="M64" s="1"/>
      <c r="N64" s="1"/>
      <c r="O64" s="2"/>
      <c r="P64" s="2"/>
      <c r="Q64" s="2"/>
    </row>
    <row r="65" spans="2:17" ht="15">
      <c r="B65" s="48" t="s">
        <v>70</v>
      </c>
      <c r="C65" s="94" t="s">
        <v>53</v>
      </c>
      <c r="D65" s="94"/>
      <c r="E65" s="95">
        <f>J29+июль!E63</f>
        <v>199.94884488448847</v>
      </c>
      <c r="F65" s="96"/>
      <c r="G65" s="97">
        <f>D43+июль!G63</f>
        <v>4620.86</v>
      </c>
      <c r="H65" s="98"/>
      <c r="I65" s="99"/>
      <c r="J65" s="77">
        <f>E65-G65</f>
        <v>-4420.911155115511</v>
      </c>
      <c r="K65" s="54"/>
      <c r="L65" s="12"/>
      <c r="M65" s="1"/>
      <c r="N65" s="1"/>
      <c r="O65" s="2"/>
      <c r="P65" s="2"/>
      <c r="Q65" s="2"/>
    </row>
    <row r="66" spans="2:17" ht="15">
      <c r="B66" s="65"/>
      <c r="C66" s="100"/>
      <c r="D66" s="100"/>
      <c r="E66" s="100"/>
      <c r="F66" s="100"/>
      <c r="G66" s="101"/>
      <c r="H66" s="100"/>
      <c r="I66" s="66"/>
      <c r="J66" s="22"/>
      <c r="K66" s="54"/>
      <c r="L66" s="12"/>
      <c r="M66" s="1"/>
      <c r="N66" s="1"/>
      <c r="O66" s="2"/>
      <c r="P66" s="2"/>
      <c r="Q66" s="2"/>
    </row>
    <row r="67" spans="2:17" ht="15">
      <c r="B67" s="65"/>
      <c r="C67" s="100"/>
      <c r="D67" s="100"/>
      <c r="E67" s="43"/>
      <c r="F67" s="43"/>
      <c r="G67" s="105"/>
      <c r="H67" s="106"/>
      <c r="I67" s="67"/>
      <c r="J67" s="68"/>
      <c r="K67" s="54"/>
      <c r="L67" s="43"/>
      <c r="M67" s="2"/>
      <c r="N67" s="2"/>
      <c r="O67" s="2"/>
      <c r="P67" s="2"/>
      <c r="Q67" s="2"/>
    </row>
    <row r="68" spans="2:17" ht="15">
      <c r="B68" s="15"/>
      <c r="C68" s="15"/>
      <c r="D68" s="12"/>
      <c r="E68" s="12"/>
      <c r="F68" s="12"/>
      <c r="G68" s="16"/>
      <c r="H68" s="16"/>
      <c r="I68" s="16"/>
      <c r="J68" s="16"/>
      <c r="K68" s="22"/>
      <c r="L68" s="12"/>
      <c r="M68" s="1"/>
      <c r="N68" s="1"/>
      <c r="O68" s="2"/>
      <c r="P68" s="2"/>
      <c r="Q68" s="2"/>
    </row>
    <row r="69" spans="2:17" ht="15">
      <c r="B69" s="15"/>
      <c r="C69" s="15"/>
      <c r="D69" s="12"/>
      <c r="E69" s="12"/>
      <c r="F69" s="12"/>
      <c r="G69" s="16"/>
      <c r="H69" s="15"/>
      <c r="I69" s="16"/>
      <c r="J69" s="15"/>
      <c r="K69" s="22"/>
      <c r="L69" s="1"/>
      <c r="M69" s="1"/>
      <c r="N69" s="1"/>
      <c r="O69" s="2"/>
      <c r="P69" s="2"/>
      <c r="Q69" s="2"/>
    </row>
    <row r="70" spans="2:17" ht="15">
      <c r="B70" s="15"/>
      <c r="C70" s="15"/>
      <c r="D70" s="12"/>
      <c r="E70" s="12"/>
      <c r="F70" s="12"/>
      <c r="G70" s="16"/>
      <c r="H70" s="15"/>
      <c r="I70" s="16"/>
      <c r="J70" s="15"/>
      <c r="K70" s="22"/>
      <c r="L70" s="1"/>
      <c r="M70" s="1"/>
      <c r="N70" s="1"/>
      <c r="O70" s="2"/>
      <c r="P70" s="2"/>
      <c r="Q70" s="2"/>
    </row>
    <row r="71" spans="2:17" ht="15">
      <c r="B71" s="15"/>
      <c r="C71" s="15"/>
      <c r="D71" s="12"/>
      <c r="E71" s="12"/>
      <c r="F71" s="12"/>
      <c r="G71" s="16"/>
      <c r="H71" s="15"/>
      <c r="I71" s="16"/>
      <c r="J71" s="15"/>
      <c r="K71" s="22"/>
      <c r="L71" s="1"/>
      <c r="M71" s="1"/>
      <c r="N71" s="1"/>
      <c r="O71" s="2"/>
      <c r="P71" s="2"/>
      <c r="Q71" s="2"/>
    </row>
    <row r="72" spans="2:17" ht="15">
      <c r="B72" s="2"/>
      <c r="C72" s="1" t="s">
        <v>17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2:17" ht="12.75">
      <c r="B73" s="2"/>
      <c r="C73" s="2"/>
      <c r="D73" s="2"/>
      <c r="E73" s="2"/>
      <c r="F73" s="2"/>
      <c r="G73" s="2"/>
      <c r="H73" s="2" t="s">
        <v>27</v>
      </c>
      <c r="I73" s="2"/>
      <c r="J73" s="2"/>
      <c r="K73" s="2"/>
      <c r="L73" s="2"/>
      <c r="M73" s="2"/>
      <c r="N73" s="2"/>
      <c r="O73" s="2"/>
      <c r="P73" s="2"/>
      <c r="Q73" s="2"/>
    </row>
    <row r="74" spans="2:17" ht="15">
      <c r="B74" s="2"/>
      <c r="C74" s="1" t="s">
        <v>26</v>
      </c>
      <c r="D74" s="2"/>
      <c r="E74" s="2"/>
      <c r="F74" s="2"/>
      <c r="G74" s="2"/>
      <c r="H74" s="2" t="s">
        <v>24</v>
      </c>
      <c r="I74" s="2"/>
      <c r="J74" s="2"/>
      <c r="K74" s="2"/>
      <c r="L74" s="2"/>
      <c r="M74" s="2"/>
      <c r="N74" s="2"/>
      <c r="O74" s="2"/>
      <c r="P74" s="2"/>
      <c r="Q74" s="2"/>
    </row>
    <row r="75" spans="2:17" ht="12.75">
      <c r="B75" s="2"/>
      <c r="C75" s="2"/>
      <c r="D75" s="2"/>
      <c r="E75" s="2"/>
      <c r="F75" s="2"/>
      <c r="G75" s="2"/>
      <c r="H75" s="93" t="s">
        <v>18</v>
      </c>
      <c r="I75" s="93"/>
      <c r="J75" s="2"/>
      <c r="K75" s="2"/>
      <c r="L75" s="2"/>
      <c r="M75" s="2"/>
      <c r="N75" s="2"/>
      <c r="O75" s="2"/>
      <c r="P75" s="2"/>
      <c r="Q75" s="2"/>
    </row>
  </sheetData>
  <sheetProtection/>
  <mergeCells count="68">
    <mergeCell ref="J23:L23"/>
    <mergeCell ref="O18:O21"/>
    <mergeCell ref="B57:D57"/>
    <mergeCell ref="E57:F57"/>
    <mergeCell ref="G57:I57"/>
    <mergeCell ref="B56:D56"/>
    <mergeCell ref="E56:F56"/>
    <mergeCell ref="G56:I56"/>
    <mergeCell ref="E18:E21"/>
    <mergeCell ref="F18:I18"/>
    <mergeCell ref="B7:N7"/>
    <mergeCell ref="B8:N8"/>
    <mergeCell ref="B9:N9"/>
    <mergeCell ref="B10:N10"/>
    <mergeCell ref="B33:N33"/>
    <mergeCell ref="F36:G36"/>
    <mergeCell ref="B14:J14"/>
    <mergeCell ref="K14:M14"/>
    <mergeCell ref="B17:M17"/>
    <mergeCell ref="D18:D21"/>
    <mergeCell ref="J18:M18"/>
    <mergeCell ref="N18:N21"/>
    <mergeCell ref="B19:C20"/>
    <mergeCell ref="K19:K21"/>
    <mergeCell ref="L19:L21"/>
    <mergeCell ref="B22:C22"/>
    <mergeCell ref="F42:G42"/>
    <mergeCell ref="B45:C45"/>
    <mergeCell ref="D47:F47"/>
    <mergeCell ref="B54:K54"/>
    <mergeCell ref="B37:C37"/>
    <mergeCell ref="F38:G38"/>
    <mergeCell ref="F39:G39"/>
    <mergeCell ref="F40:G40"/>
    <mergeCell ref="C58:D58"/>
    <mergeCell ref="E58:F58"/>
    <mergeCell ref="G58:I58"/>
    <mergeCell ref="C59:D59"/>
    <mergeCell ref="E59:F59"/>
    <mergeCell ref="G59:I59"/>
    <mergeCell ref="E63:F63"/>
    <mergeCell ref="G63:I63"/>
    <mergeCell ref="C60:D60"/>
    <mergeCell ref="E60:F60"/>
    <mergeCell ref="G60:I60"/>
    <mergeCell ref="C61:D61"/>
    <mergeCell ref="E61:F61"/>
    <mergeCell ref="G61:I61"/>
    <mergeCell ref="C67:D67"/>
    <mergeCell ref="G67:H67"/>
    <mergeCell ref="H75:I75"/>
    <mergeCell ref="M63:Q63"/>
    <mergeCell ref="C64:D64"/>
    <mergeCell ref="E64:F64"/>
    <mergeCell ref="G64:I64"/>
    <mergeCell ref="C65:D65"/>
    <mergeCell ref="E65:F65"/>
    <mergeCell ref="G65:I65"/>
    <mergeCell ref="N2:O2"/>
    <mergeCell ref="N3:O3"/>
    <mergeCell ref="N4:O4"/>
    <mergeCell ref="C66:D66"/>
    <mergeCell ref="E66:F66"/>
    <mergeCell ref="G66:H66"/>
    <mergeCell ref="C62:D62"/>
    <mergeCell ref="E62:F62"/>
    <mergeCell ref="G62:I62"/>
    <mergeCell ref="C63:D6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Q75"/>
  <sheetViews>
    <sheetView zoomScalePageLayoutView="0" workbookViewId="0" topLeftCell="A29">
      <selection activeCell="D41" sqref="D41:D43"/>
    </sheetView>
  </sheetViews>
  <sheetFormatPr defaultColWidth="9.140625" defaultRowHeight="12.75"/>
  <cols>
    <col min="1" max="1" width="4.140625" style="0" customWidth="1"/>
    <col min="2" max="2" width="4.421875" style="0" customWidth="1"/>
    <col min="3" max="3" width="33.7109375" style="0" customWidth="1"/>
    <col min="4" max="4" width="12.00390625" style="0" customWidth="1"/>
    <col min="5" max="5" width="14.00390625" style="0" customWidth="1"/>
    <col min="6" max="6" width="9.8515625" style="0" customWidth="1"/>
    <col min="8" max="8" width="10.00390625" style="0" customWidth="1"/>
    <col min="9" max="9" width="13.7109375" style="0" customWidth="1"/>
    <col min="10" max="10" width="10.8515625" style="0" customWidth="1"/>
    <col min="12" max="12" width="11.421875" style="0" customWidth="1"/>
    <col min="14" max="14" width="16.57421875" style="0" customWidth="1"/>
    <col min="15" max="15" width="16.28125" style="0" customWidth="1"/>
  </cols>
  <sheetData>
    <row r="2" spans="14:15" ht="12.75">
      <c r="N2" s="91" t="s">
        <v>86</v>
      </c>
      <c r="O2" s="91"/>
    </row>
    <row r="3" spans="14:15" ht="12.75">
      <c r="N3" s="92" t="s">
        <v>87</v>
      </c>
      <c r="O3" s="92"/>
    </row>
    <row r="4" spans="14:15" ht="12.75">
      <c r="N4" s="92" t="s">
        <v>88</v>
      </c>
      <c r="O4" s="92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2.5">
      <c r="A7" s="2"/>
      <c r="B7" s="155" t="s">
        <v>47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</row>
    <row r="8" spans="1:14" ht="22.5">
      <c r="A8" s="2"/>
      <c r="B8" s="155" t="s">
        <v>48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</row>
    <row r="9" spans="1:14" ht="12.75">
      <c r="A9" s="2"/>
      <c r="B9" s="156" t="s">
        <v>49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</row>
    <row r="10" spans="1:14" ht="15.75">
      <c r="A10" s="2"/>
      <c r="B10" s="157" t="s">
        <v>50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</row>
    <row r="11" spans="1:14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4" spans="2:15" ht="14.25">
      <c r="B14" s="153" t="s">
        <v>30</v>
      </c>
      <c r="C14" s="153"/>
      <c r="D14" s="153"/>
      <c r="E14" s="153"/>
      <c r="F14" s="153"/>
      <c r="G14" s="153"/>
      <c r="H14" s="153"/>
      <c r="I14" s="153"/>
      <c r="J14" s="153"/>
      <c r="K14" s="153" t="s">
        <v>91</v>
      </c>
      <c r="L14" s="153"/>
      <c r="M14" s="153"/>
      <c r="N14" s="26"/>
      <c r="O14" s="26"/>
    </row>
    <row r="15" spans="2:13" ht="15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2:17" ht="12.75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23"/>
      <c r="O16" s="23"/>
      <c r="P16" s="2"/>
      <c r="Q16" s="2"/>
    </row>
    <row r="17" spans="2:17" ht="25.5" customHeight="1">
      <c r="B17" s="167" t="s">
        <v>79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"/>
      <c r="O17" s="2"/>
      <c r="P17" s="2"/>
      <c r="Q17" s="2"/>
    </row>
    <row r="18" spans="2:17" ht="15" customHeight="1">
      <c r="B18" s="3"/>
      <c r="C18" s="4"/>
      <c r="D18" s="168" t="s">
        <v>23</v>
      </c>
      <c r="E18" s="171" t="s">
        <v>52</v>
      </c>
      <c r="F18" s="158" t="s">
        <v>7</v>
      </c>
      <c r="G18" s="159"/>
      <c r="H18" s="159"/>
      <c r="I18" s="160"/>
      <c r="J18" s="158" t="s">
        <v>8</v>
      </c>
      <c r="K18" s="159"/>
      <c r="L18" s="159"/>
      <c r="M18" s="160"/>
      <c r="N18" s="161" t="s">
        <v>58</v>
      </c>
      <c r="O18" s="164" t="s">
        <v>85</v>
      </c>
      <c r="P18" s="2"/>
      <c r="Q18" s="2"/>
    </row>
    <row r="19" spans="2:17" ht="12.75" customHeight="1">
      <c r="B19" s="140" t="s">
        <v>6</v>
      </c>
      <c r="C19" s="141"/>
      <c r="D19" s="169"/>
      <c r="E19" s="172"/>
      <c r="F19" s="5" t="s">
        <v>0</v>
      </c>
      <c r="G19" s="5" t="s">
        <v>2</v>
      </c>
      <c r="H19" s="5"/>
      <c r="I19" s="5"/>
      <c r="J19" s="5" t="s">
        <v>0</v>
      </c>
      <c r="K19" s="142" t="s">
        <v>57</v>
      </c>
      <c r="L19" s="145" t="s">
        <v>4</v>
      </c>
      <c r="M19" s="5"/>
      <c r="N19" s="162"/>
      <c r="O19" s="165"/>
      <c r="P19" s="2"/>
      <c r="Q19" s="2"/>
    </row>
    <row r="20" spans="2:17" ht="12.75" customHeight="1">
      <c r="B20" s="140"/>
      <c r="C20" s="141"/>
      <c r="D20" s="169"/>
      <c r="E20" s="172"/>
      <c r="F20" s="6" t="s">
        <v>21</v>
      </c>
      <c r="G20" s="6" t="s">
        <v>3</v>
      </c>
      <c r="H20" s="6" t="s">
        <v>4</v>
      </c>
      <c r="I20" s="6" t="s">
        <v>5</v>
      </c>
      <c r="J20" s="6" t="s">
        <v>21</v>
      </c>
      <c r="K20" s="143"/>
      <c r="L20" s="146"/>
      <c r="M20" s="6" t="s">
        <v>5</v>
      </c>
      <c r="N20" s="162"/>
      <c r="O20" s="165"/>
      <c r="P20" s="2"/>
      <c r="Q20" s="2"/>
    </row>
    <row r="21" spans="2:17" ht="15.75" customHeight="1">
      <c r="B21" s="7"/>
      <c r="C21" s="8"/>
      <c r="D21" s="170"/>
      <c r="E21" s="173"/>
      <c r="F21" s="9" t="s">
        <v>1</v>
      </c>
      <c r="G21" s="9"/>
      <c r="H21" s="9"/>
      <c r="I21" s="9"/>
      <c r="J21" s="9" t="s">
        <v>1</v>
      </c>
      <c r="K21" s="144"/>
      <c r="L21" s="147"/>
      <c r="M21" s="9"/>
      <c r="N21" s="163"/>
      <c r="O21" s="166"/>
      <c r="P21" s="2"/>
      <c r="Q21" s="2"/>
    </row>
    <row r="22" spans="2:17" ht="15">
      <c r="B22" s="148" t="s">
        <v>9</v>
      </c>
      <c r="C22" s="149"/>
      <c r="D22" s="35">
        <f>SUM(D24:D27)</f>
        <v>11.120000000000001</v>
      </c>
      <c r="E22" s="51">
        <f>SUM(E24:E27)</f>
        <v>0.9999999999999999</v>
      </c>
      <c r="F22" s="89">
        <v>5816.25</v>
      </c>
      <c r="G22" s="31"/>
      <c r="H22" s="31"/>
      <c r="I22" s="37">
        <f>F22+F29</f>
        <v>6281.55</v>
      </c>
      <c r="J22" s="87">
        <v>1355.49</v>
      </c>
      <c r="K22" s="52"/>
      <c r="L22" s="52"/>
      <c r="M22" s="37">
        <f>J22+J29</f>
        <v>1430.54</v>
      </c>
      <c r="N22" s="29">
        <f>M22-I22</f>
        <v>-4851.01</v>
      </c>
      <c r="O22" s="29">
        <f>N22+авг!O22</f>
        <v>-36464.009999999995</v>
      </c>
      <c r="P22" s="2"/>
      <c r="Q22" s="2"/>
    </row>
    <row r="23" spans="3:17" ht="21" customHeight="1">
      <c r="C23" s="85">
        <f>D22+D29</f>
        <v>12.120000000000001</v>
      </c>
      <c r="D23" s="84"/>
      <c r="E23" s="84"/>
      <c r="F23" s="84"/>
      <c r="G23" s="84"/>
      <c r="H23" s="84"/>
      <c r="I23" s="84"/>
      <c r="J23" s="150" t="s">
        <v>19</v>
      </c>
      <c r="K23" s="151"/>
      <c r="L23" s="152"/>
      <c r="M23" s="38">
        <f>M22*100/I22</f>
        <v>22.773678471077996</v>
      </c>
      <c r="N23" s="29"/>
      <c r="O23" s="29"/>
      <c r="P23" s="2"/>
      <c r="Q23" s="2"/>
    </row>
    <row r="24" spans="2:17" ht="18" customHeight="1">
      <c r="B24" s="48">
        <v>1</v>
      </c>
      <c r="C24" s="49" t="s">
        <v>89</v>
      </c>
      <c r="D24" s="46">
        <v>2.3</v>
      </c>
      <c r="E24" s="50">
        <f>D24/D22</f>
        <v>0.20683453237410068</v>
      </c>
      <c r="F24" s="27">
        <f>E24*F22</f>
        <v>1203.0013489208632</v>
      </c>
      <c r="G24" s="24"/>
      <c r="H24" s="24"/>
      <c r="I24" s="24"/>
      <c r="J24" s="27">
        <f>E24*J22</f>
        <v>280.36214028776976</v>
      </c>
      <c r="K24" s="24"/>
      <c r="L24" s="18"/>
      <c r="M24" s="18"/>
      <c r="N24" s="29">
        <f>J24-F24</f>
        <v>-922.6392086330934</v>
      </c>
      <c r="O24" s="29">
        <f>N24+авг!O24</f>
        <v>-6890.859947883276</v>
      </c>
      <c r="P24" s="2"/>
      <c r="Q24" s="2"/>
    </row>
    <row r="25" spans="2:17" ht="18.75" customHeight="1">
      <c r="B25" s="48">
        <v>2</v>
      </c>
      <c r="C25" s="49" t="s">
        <v>56</v>
      </c>
      <c r="D25" s="46">
        <v>3.4</v>
      </c>
      <c r="E25" s="50">
        <f>D25/D22</f>
        <v>0.3057553956834532</v>
      </c>
      <c r="F25" s="27">
        <f>E25*F22</f>
        <v>1778.349820143885</v>
      </c>
      <c r="G25" s="24"/>
      <c r="H25" s="24"/>
      <c r="I25" s="24"/>
      <c r="J25" s="27">
        <f>E25*J22</f>
        <v>414.448381294964</v>
      </c>
      <c r="K25" s="24"/>
      <c r="L25" s="18"/>
      <c r="M25" s="18"/>
      <c r="N25" s="29">
        <f>J25-F25</f>
        <v>-1363.9014388489209</v>
      </c>
      <c r="O25" s="29">
        <f>N25+авг!O25</f>
        <v>-10186.488618610061</v>
      </c>
      <c r="P25" s="2"/>
      <c r="Q25" s="2"/>
    </row>
    <row r="26" spans="2:17" ht="16.5" customHeight="1">
      <c r="B26" s="48">
        <v>3</v>
      </c>
      <c r="C26" s="49" t="s">
        <v>55</v>
      </c>
      <c r="D26" s="86">
        <v>3.62</v>
      </c>
      <c r="E26" s="50">
        <f>D26/D22</f>
        <v>0.3255395683453237</v>
      </c>
      <c r="F26" s="27">
        <f>E26*F22</f>
        <v>1893.419514388489</v>
      </c>
      <c r="G26" s="24"/>
      <c r="H26" s="24"/>
      <c r="I26" s="24"/>
      <c r="J26" s="27">
        <f>E26*J22</f>
        <v>441.2656294964028</v>
      </c>
      <c r="K26" s="24"/>
      <c r="L26" s="18"/>
      <c r="M26" s="18"/>
      <c r="N26" s="29">
        <f>J26-F26</f>
        <v>-1452.1538848920861</v>
      </c>
      <c r="O26" s="29">
        <f>N26+авг!O26</f>
        <v>-10845.614352755418</v>
      </c>
      <c r="P26" s="2"/>
      <c r="Q26" s="2"/>
    </row>
    <row r="27" spans="2:17" ht="15" customHeight="1">
      <c r="B27" s="48">
        <v>4</v>
      </c>
      <c r="C27" s="49" t="s">
        <v>54</v>
      </c>
      <c r="D27" s="46">
        <v>1.8</v>
      </c>
      <c r="E27" s="50">
        <f>D27/D22</f>
        <v>0.1618705035971223</v>
      </c>
      <c r="F27" s="27">
        <f>E27*F22</f>
        <v>941.4793165467626</v>
      </c>
      <c r="G27" s="24"/>
      <c r="H27" s="24"/>
      <c r="I27" s="24"/>
      <c r="J27" s="27">
        <f>E27*J22</f>
        <v>219.4138489208633</v>
      </c>
      <c r="K27" s="24"/>
      <c r="L27" s="18"/>
      <c r="M27" s="18"/>
      <c r="N27" s="29">
        <f>J27-F27</f>
        <v>-722.0654676258993</v>
      </c>
      <c r="O27" s="29">
        <f>N27+авг!O27</f>
        <v>-5392.846915734739</v>
      </c>
      <c r="P27" s="2"/>
      <c r="Q27" s="2"/>
    </row>
    <row r="28" spans="2:17" ht="15" customHeight="1">
      <c r="B28" s="182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9"/>
      <c r="O28" s="29"/>
      <c r="P28" s="2"/>
      <c r="Q28" s="2"/>
    </row>
    <row r="29" spans="2:17" ht="16.5" customHeight="1">
      <c r="B29" s="48">
        <v>5</v>
      </c>
      <c r="C29" s="49" t="s">
        <v>53</v>
      </c>
      <c r="D29" s="28">
        <v>1</v>
      </c>
      <c r="E29" s="50"/>
      <c r="F29" s="78">
        <v>465.3</v>
      </c>
      <c r="G29" s="24"/>
      <c r="H29" s="24"/>
      <c r="I29" s="24"/>
      <c r="J29" s="78">
        <v>75.05</v>
      </c>
      <c r="K29" s="24"/>
      <c r="L29" s="18"/>
      <c r="M29" s="18"/>
      <c r="N29" s="29">
        <f>J29-F29</f>
        <v>-390.25</v>
      </c>
      <c r="O29" s="29">
        <f>N29+авг!O29</f>
        <v>-3148.2001650165016</v>
      </c>
      <c r="P29" s="2"/>
      <c r="Q29" s="2"/>
    </row>
    <row r="30" spans="2:17" ht="15">
      <c r="B30" s="1"/>
      <c r="C30" s="1"/>
      <c r="D30" s="1"/>
      <c r="E30" s="1"/>
      <c r="F30" s="10"/>
      <c r="G30" s="10"/>
      <c r="H30" s="10"/>
      <c r="I30" s="10"/>
      <c r="J30" s="10"/>
      <c r="K30" s="10"/>
      <c r="L30" s="1"/>
      <c r="M30" s="1"/>
      <c r="N30" s="1"/>
      <c r="O30" s="2"/>
      <c r="P30" s="2"/>
      <c r="Q30" s="2"/>
    </row>
    <row r="31" spans="2:17" ht="15">
      <c r="B31" s="1"/>
      <c r="C31" s="1"/>
      <c r="D31" s="1"/>
      <c r="E31" s="1"/>
      <c r="F31" s="10"/>
      <c r="G31" s="10"/>
      <c r="H31" s="10"/>
      <c r="I31" s="10"/>
      <c r="J31" s="10"/>
      <c r="K31" s="10"/>
      <c r="L31" s="1"/>
      <c r="M31" s="1"/>
      <c r="N31" s="1"/>
      <c r="O31" s="2"/>
      <c r="P31" s="2"/>
      <c r="Q31" s="2"/>
    </row>
    <row r="32" spans="2:17" ht="15">
      <c r="B32" s="1"/>
      <c r="C32" s="1"/>
      <c r="D32" s="1"/>
      <c r="E32" s="1"/>
      <c r="F32" s="10"/>
      <c r="G32" s="10"/>
      <c r="H32" s="10"/>
      <c r="I32" s="10"/>
      <c r="J32" s="10"/>
      <c r="K32" s="10"/>
      <c r="L32" s="1"/>
      <c r="M32" s="1"/>
      <c r="N32" s="1"/>
      <c r="O32" s="2"/>
      <c r="P32" s="2"/>
      <c r="Q32" s="2"/>
    </row>
    <row r="33" spans="2:17" ht="14.25">
      <c r="B33" s="153" t="s">
        <v>80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2"/>
      <c r="P33" s="2"/>
      <c r="Q33" s="2"/>
    </row>
    <row r="34" spans="2:17" ht="14.25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2"/>
      <c r="P34" s="2"/>
      <c r="Q34" s="2"/>
    </row>
    <row r="35" spans="2:17" ht="27" customHeight="1">
      <c r="B35" s="56" t="s">
        <v>51</v>
      </c>
      <c r="C35" s="55" t="s">
        <v>10</v>
      </c>
      <c r="D35" s="45" t="s">
        <v>22</v>
      </c>
      <c r="E35" s="45" t="s">
        <v>11</v>
      </c>
      <c r="F35" s="15"/>
      <c r="G35" s="54"/>
      <c r="H35" s="11"/>
      <c r="I35" s="1"/>
      <c r="J35" s="1"/>
      <c r="K35" s="1"/>
      <c r="L35" s="1"/>
      <c r="M35" s="1"/>
      <c r="N35" s="1"/>
      <c r="O35" s="2"/>
      <c r="P35" s="2"/>
      <c r="Q35" s="2"/>
    </row>
    <row r="36" spans="2:17" ht="15">
      <c r="B36" s="44">
        <v>1</v>
      </c>
      <c r="C36" s="57">
        <v>2</v>
      </c>
      <c r="D36" s="45">
        <v>3</v>
      </c>
      <c r="E36" s="45">
        <v>4</v>
      </c>
      <c r="F36" s="100"/>
      <c r="G36" s="100"/>
      <c r="H36" s="11"/>
      <c r="I36" s="1"/>
      <c r="J36" s="1"/>
      <c r="K36" s="1"/>
      <c r="L36" s="1"/>
      <c r="M36" s="1"/>
      <c r="N36" s="1"/>
      <c r="O36" s="2"/>
      <c r="P36" s="2"/>
      <c r="Q36" s="2"/>
    </row>
    <row r="37" spans="2:17" ht="15">
      <c r="B37" s="132" t="s">
        <v>9</v>
      </c>
      <c r="C37" s="133"/>
      <c r="D37" s="79">
        <f>D45+D49</f>
        <v>10161.420000000002</v>
      </c>
      <c r="E37" s="45"/>
      <c r="F37" s="15"/>
      <c r="G37" s="15"/>
      <c r="H37" s="11"/>
      <c r="I37" s="1"/>
      <c r="J37" s="1"/>
      <c r="K37" s="1"/>
      <c r="L37" s="1"/>
      <c r="M37" s="1"/>
      <c r="N37" s="1"/>
      <c r="O37" s="2"/>
      <c r="P37" s="2"/>
      <c r="Q37" s="2"/>
    </row>
    <row r="38" spans="2:17" ht="15">
      <c r="B38" s="48">
        <v>1</v>
      </c>
      <c r="C38" s="42" t="s">
        <v>59</v>
      </c>
      <c r="D38" s="75">
        <v>7213.63</v>
      </c>
      <c r="E38" s="31"/>
      <c r="F38" s="134"/>
      <c r="G38" s="134"/>
      <c r="H38" s="12"/>
      <c r="I38" s="1"/>
      <c r="J38" s="1"/>
      <c r="K38" s="1"/>
      <c r="L38" s="1"/>
      <c r="M38" s="1"/>
      <c r="N38" s="1"/>
      <c r="O38" s="2"/>
      <c r="P38" s="2"/>
      <c r="Q38" s="2"/>
    </row>
    <row r="39" spans="2:17" ht="15">
      <c r="B39" s="48">
        <v>2</v>
      </c>
      <c r="C39" s="42" t="s">
        <v>60</v>
      </c>
      <c r="D39" s="76"/>
      <c r="E39" s="60"/>
      <c r="F39" s="154"/>
      <c r="G39" s="154"/>
      <c r="H39" s="12"/>
      <c r="I39" s="1"/>
      <c r="J39" s="1"/>
      <c r="K39" s="1"/>
      <c r="L39" s="1"/>
      <c r="M39" s="1"/>
      <c r="N39" s="1"/>
      <c r="O39" s="2"/>
      <c r="P39" s="2"/>
      <c r="Q39" s="2"/>
    </row>
    <row r="40" spans="2:17" ht="15">
      <c r="B40" s="48">
        <v>3</v>
      </c>
      <c r="C40" s="42" t="s">
        <v>61</v>
      </c>
      <c r="D40" s="75"/>
      <c r="E40" s="31"/>
      <c r="F40" s="154"/>
      <c r="G40" s="154"/>
      <c r="H40" s="12"/>
      <c r="I40" s="1"/>
      <c r="J40" s="1"/>
      <c r="K40" s="1"/>
      <c r="L40" s="1"/>
      <c r="M40" s="1"/>
      <c r="N40" s="1"/>
      <c r="O40" s="2"/>
      <c r="P40" s="2"/>
      <c r="Q40" s="2"/>
    </row>
    <row r="41" spans="2:17" ht="15">
      <c r="B41" s="48">
        <v>4</v>
      </c>
      <c r="C41" s="42" t="s">
        <v>65</v>
      </c>
      <c r="D41" s="90">
        <v>1434.06</v>
      </c>
      <c r="E41" s="31"/>
      <c r="F41" s="14"/>
      <c r="G41" s="14"/>
      <c r="H41" s="12"/>
      <c r="I41" s="1"/>
      <c r="J41" s="1"/>
      <c r="K41" s="1"/>
      <c r="L41" s="1"/>
      <c r="M41" s="1"/>
      <c r="N41" s="1"/>
      <c r="O41" s="2"/>
      <c r="P41" s="2"/>
      <c r="Q41" s="2"/>
    </row>
    <row r="42" spans="2:17" ht="15">
      <c r="B42" s="48">
        <v>5</v>
      </c>
      <c r="C42" s="42" t="s">
        <v>62</v>
      </c>
      <c r="D42" s="90">
        <v>796.7</v>
      </c>
      <c r="E42" s="33"/>
      <c r="F42" s="154"/>
      <c r="G42" s="154"/>
      <c r="H42" s="12"/>
      <c r="I42" s="1"/>
      <c r="J42" s="1"/>
      <c r="K42" s="1"/>
      <c r="L42" s="1"/>
      <c r="M42" s="1"/>
      <c r="N42" s="1"/>
      <c r="O42" s="2"/>
      <c r="P42" s="2"/>
      <c r="Q42" s="2"/>
    </row>
    <row r="43" spans="2:17" ht="15">
      <c r="B43" s="48">
        <v>6</v>
      </c>
      <c r="C43" s="42" t="s">
        <v>63</v>
      </c>
      <c r="D43" s="90">
        <v>717.03</v>
      </c>
      <c r="E43" s="33"/>
      <c r="F43" s="14"/>
      <c r="G43" s="14"/>
      <c r="H43" s="12"/>
      <c r="I43" s="1"/>
      <c r="J43" s="1"/>
      <c r="K43" s="1"/>
      <c r="L43" s="1"/>
      <c r="M43" s="1"/>
      <c r="N43" s="1"/>
      <c r="O43" s="2"/>
      <c r="P43" s="2"/>
      <c r="Q43" s="2"/>
    </row>
    <row r="44" spans="2:17" ht="15">
      <c r="B44" s="48">
        <v>7</v>
      </c>
      <c r="C44" s="42" t="s">
        <v>64</v>
      </c>
      <c r="D44" s="33"/>
      <c r="E44" s="33"/>
      <c r="F44" s="14"/>
      <c r="G44" s="14"/>
      <c r="H44" s="12"/>
      <c r="I44" s="1"/>
      <c r="J44" s="1"/>
      <c r="K44" s="1"/>
      <c r="L44" s="1"/>
      <c r="M44" s="1"/>
      <c r="N44" s="1"/>
      <c r="O44" s="2"/>
      <c r="P44" s="2"/>
      <c r="Q44" s="2"/>
    </row>
    <row r="45" spans="2:17" ht="15">
      <c r="B45" s="181" t="s">
        <v>12</v>
      </c>
      <c r="C45" s="181"/>
      <c r="D45" s="80">
        <f>SUM(D38:D44)</f>
        <v>10161.420000000002</v>
      </c>
      <c r="E45" s="34"/>
      <c r="F45" s="14"/>
      <c r="G45" s="14"/>
      <c r="H45" s="12"/>
      <c r="I45" s="1"/>
      <c r="J45" s="1"/>
      <c r="K45" s="1"/>
      <c r="L45" s="1"/>
      <c r="M45" s="1"/>
      <c r="N45" s="1"/>
      <c r="O45" s="2"/>
      <c r="P45" s="2"/>
      <c r="Q45" s="2"/>
    </row>
    <row r="46" spans="2:17" ht="15">
      <c r="B46" s="58"/>
      <c r="C46" s="58"/>
      <c r="D46" s="59"/>
      <c r="E46" s="59"/>
      <c r="F46" s="14"/>
      <c r="G46" s="14"/>
      <c r="H46" s="12"/>
      <c r="I46" s="1"/>
      <c r="J46" s="1"/>
      <c r="K46" s="1"/>
      <c r="L46" s="1"/>
      <c r="M46" s="1"/>
      <c r="N46" s="1"/>
      <c r="O46" s="2"/>
      <c r="P46" s="2"/>
      <c r="Q46" s="2"/>
    </row>
    <row r="47" spans="2:17" ht="15">
      <c r="B47" s="21" t="s">
        <v>20</v>
      </c>
      <c r="C47" s="19"/>
      <c r="D47" s="105"/>
      <c r="E47" s="105"/>
      <c r="F47" s="105"/>
      <c r="G47" s="14"/>
      <c r="H47" s="14"/>
      <c r="I47" s="14"/>
      <c r="J47" s="14"/>
      <c r="K47" s="14"/>
      <c r="L47" s="14"/>
      <c r="M47" s="1"/>
      <c r="N47" s="1"/>
      <c r="O47" s="2"/>
      <c r="P47" s="2"/>
      <c r="Q47" s="2"/>
    </row>
    <row r="48" spans="2:17" ht="15">
      <c r="B48" s="21"/>
      <c r="C48" s="19"/>
      <c r="D48" s="40"/>
      <c r="E48" s="40"/>
      <c r="F48" s="40"/>
      <c r="G48" s="14"/>
      <c r="H48" s="14"/>
      <c r="I48" s="14"/>
      <c r="J48" s="14"/>
      <c r="K48" s="14"/>
      <c r="L48" s="14"/>
      <c r="M48" s="1"/>
      <c r="N48" s="1"/>
      <c r="O48" s="2"/>
      <c r="P48" s="2"/>
      <c r="Q48" s="2"/>
    </row>
    <row r="49" spans="2:17" ht="15">
      <c r="B49" s="62">
        <v>8</v>
      </c>
      <c r="C49" s="61" t="s">
        <v>20</v>
      </c>
      <c r="D49" s="62"/>
      <c r="E49" s="62"/>
      <c r="F49" s="40"/>
      <c r="G49" s="14"/>
      <c r="H49" s="14"/>
      <c r="I49" s="14"/>
      <c r="J49" s="14"/>
      <c r="K49" s="14"/>
      <c r="L49" s="14"/>
      <c r="M49" s="1"/>
      <c r="N49" s="1"/>
      <c r="O49" s="2"/>
      <c r="P49" s="2"/>
      <c r="Q49" s="2"/>
    </row>
    <row r="50" spans="2:17" ht="15">
      <c r="B50" s="21"/>
      <c r="C50" s="19"/>
      <c r="D50" s="40"/>
      <c r="E50" s="40"/>
      <c r="F50" s="40"/>
      <c r="G50" s="14"/>
      <c r="H50" s="14"/>
      <c r="I50" s="14"/>
      <c r="J50" s="14"/>
      <c r="K50" s="14"/>
      <c r="L50" s="14"/>
      <c r="M50" s="1"/>
      <c r="N50" s="1"/>
      <c r="O50" s="2"/>
      <c r="P50" s="2"/>
      <c r="Q50" s="2"/>
    </row>
    <row r="51" spans="2:17" ht="15">
      <c r="B51" s="13"/>
      <c r="C51" s="13"/>
      <c r="D51" s="13"/>
      <c r="E51" s="13"/>
      <c r="F51" s="13"/>
      <c r="G51" s="15"/>
      <c r="H51" s="16"/>
      <c r="I51" s="16"/>
      <c r="J51" s="20"/>
      <c r="K51" s="15"/>
      <c r="L51" s="15"/>
      <c r="M51" s="1"/>
      <c r="N51" s="1"/>
      <c r="O51" s="2"/>
      <c r="P51" s="2"/>
      <c r="Q51" s="2"/>
    </row>
    <row r="52" spans="2:17" ht="15">
      <c r="B52" s="13"/>
      <c r="C52" s="13"/>
      <c r="D52" s="13"/>
      <c r="E52" s="13"/>
      <c r="F52" s="13"/>
      <c r="G52" s="15"/>
      <c r="H52" s="16"/>
      <c r="I52" s="16"/>
      <c r="J52" s="17"/>
      <c r="K52" s="15"/>
      <c r="L52" s="15"/>
      <c r="M52" s="1"/>
      <c r="N52" s="1"/>
      <c r="O52" s="2"/>
      <c r="P52" s="2"/>
      <c r="Q52" s="2"/>
    </row>
    <row r="53" spans="2:17" ht="15">
      <c r="B53" s="13"/>
      <c r="C53" s="13"/>
      <c r="D53" s="13"/>
      <c r="E53" s="13"/>
      <c r="F53" s="13"/>
      <c r="G53" s="15"/>
      <c r="H53" s="16"/>
      <c r="I53" s="16"/>
      <c r="J53" s="17"/>
      <c r="K53" s="15"/>
      <c r="L53" s="15"/>
      <c r="M53" s="1"/>
      <c r="N53" s="1"/>
      <c r="O53" s="2"/>
      <c r="P53" s="2"/>
      <c r="Q53" s="2"/>
    </row>
    <row r="54" spans="2:17" ht="14.25">
      <c r="B54" s="135" t="s">
        <v>81</v>
      </c>
      <c r="C54" s="135"/>
      <c r="D54" s="135"/>
      <c r="E54" s="135"/>
      <c r="F54" s="135"/>
      <c r="G54" s="135"/>
      <c r="H54" s="135"/>
      <c r="I54" s="135"/>
      <c r="J54" s="135"/>
      <c r="K54" s="135"/>
      <c r="L54" s="63"/>
      <c r="M54" s="63"/>
      <c r="N54" s="63"/>
      <c r="O54" s="2"/>
      <c r="P54" s="2"/>
      <c r="Q54" s="2"/>
    </row>
    <row r="55" spans="2:17" ht="14.25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3"/>
      <c r="M55" s="63"/>
      <c r="N55" s="63"/>
      <c r="O55" s="2"/>
      <c r="P55" s="2"/>
      <c r="Q55" s="2"/>
    </row>
    <row r="56" spans="2:17" ht="15">
      <c r="B56" s="136" t="s">
        <v>13</v>
      </c>
      <c r="C56" s="137"/>
      <c r="D56" s="138"/>
      <c r="E56" s="139" t="s">
        <v>14</v>
      </c>
      <c r="F56" s="139"/>
      <c r="G56" s="136" t="s">
        <v>15</v>
      </c>
      <c r="H56" s="137"/>
      <c r="I56" s="138"/>
      <c r="J56" s="45" t="s">
        <v>16</v>
      </c>
      <c r="K56" s="54"/>
      <c r="L56" s="14"/>
      <c r="M56" s="1"/>
      <c r="N56" s="1"/>
      <c r="O56" s="2"/>
      <c r="P56" s="2"/>
      <c r="Q56" s="2"/>
    </row>
    <row r="57" spans="2:17" ht="15.75" thickBot="1">
      <c r="B57" s="122">
        <v>1</v>
      </c>
      <c r="C57" s="123"/>
      <c r="D57" s="124"/>
      <c r="E57" s="122">
        <v>2</v>
      </c>
      <c r="F57" s="124"/>
      <c r="G57" s="122">
        <v>3</v>
      </c>
      <c r="H57" s="123"/>
      <c r="I57" s="124"/>
      <c r="J57" s="69">
        <v>4</v>
      </c>
      <c r="K57" s="54"/>
      <c r="L57" s="14"/>
      <c r="M57" s="1"/>
      <c r="N57" s="1"/>
      <c r="O57" s="2"/>
      <c r="P57" s="2"/>
      <c r="Q57" s="2"/>
    </row>
    <row r="58" spans="2:17" ht="15">
      <c r="B58" s="70">
        <v>1</v>
      </c>
      <c r="C58" s="174" t="s">
        <v>28</v>
      </c>
      <c r="D58" s="175"/>
      <c r="E58" s="176">
        <f>авг!E60</f>
        <v>4878.85</v>
      </c>
      <c r="F58" s="177"/>
      <c r="G58" s="178">
        <f>авг!G60</f>
        <v>48941.5</v>
      </c>
      <c r="H58" s="179"/>
      <c r="I58" s="180"/>
      <c r="J58" s="71">
        <f>E58-G58</f>
        <v>-44062.65</v>
      </c>
      <c r="K58" s="54"/>
      <c r="L58" s="12"/>
      <c r="M58" s="1"/>
      <c r="N58" s="1"/>
      <c r="O58" s="2"/>
      <c r="P58" s="2"/>
      <c r="Q58" s="2"/>
    </row>
    <row r="59" spans="2:17" ht="15">
      <c r="B59" s="47">
        <v>2</v>
      </c>
      <c r="C59" s="125" t="s">
        <v>29</v>
      </c>
      <c r="D59" s="126"/>
      <c r="E59" s="127">
        <f>M22</f>
        <v>1430.54</v>
      </c>
      <c r="F59" s="128"/>
      <c r="G59" s="129">
        <f>D37</f>
        <v>10161.420000000002</v>
      </c>
      <c r="H59" s="130"/>
      <c r="I59" s="131"/>
      <c r="J59" s="72">
        <f>E59-G59</f>
        <v>-8730.880000000001</v>
      </c>
      <c r="K59" s="54"/>
      <c r="L59" s="22"/>
      <c r="M59" s="1"/>
      <c r="N59" s="1"/>
      <c r="O59" s="2"/>
      <c r="P59" s="2"/>
      <c r="Q59" s="2"/>
    </row>
    <row r="60" spans="2:17" ht="15.75" thickBot="1">
      <c r="B60" s="73">
        <v>3</v>
      </c>
      <c r="C60" s="110" t="s">
        <v>25</v>
      </c>
      <c r="D60" s="111"/>
      <c r="E60" s="112">
        <f>E58+E59</f>
        <v>6309.39</v>
      </c>
      <c r="F60" s="113"/>
      <c r="G60" s="114">
        <f>G58+G59</f>
        <v>59102.92</v>
      </c>
      <c r="H60" s="115"/>
      <c r="I60" s="116"/>
      <c r="J60" s="74">
        <f>J58+J59</f>
        <v>-52793.53</v>
      </c>
      <c r="K60" s="54"/>
      <c r="L60" s="12"/>
      <c r="M60" s="1"/>
      <c r="N60" s="1"/>
      <c r="O60" s="2"/>
      <c r="P60" s="2"/>
      <c r="Q60" s="2"/>
    </row>
    <row r="61" spans="2:17" ht="33.75" customHeight="1">
      <c r="B61" s="25" t="s">
        <v>66</v>
      </c>
      <c r="C61" s="117" t="s">
        <v>89</v>
      </c>
      <c r="D61" s="118"/>
      <c r="E61" s="95">
        <f>J24+авг!E61</f>
        <v>1248.120472730726</v>
      </c>
      <c r="F61" s="96"/>
      <c r="G61" s="119">
        <f>D42+авг!G61</f>
        <v>9719.740000000002</v>
      </c>
      <c r="H61" s="120"/>
      <c r="I61" s="121"/>
      <c r="J61" s="77">
        <f>E61-G61</f>
        <v>-8471.619527269275</v>
      </c>
      <c r="K61" s="54"/>
      <c r="L61" s="12"/>
      <c r="M61" s="1"/>
      <c r="N61" s="1"/>
      <c r="O61" s="2"/>
      <c r="P61" s="2"/>
      <c r="Q61" s="2"/>
    </row>
    <row r="62" spans="2:17" ht="15">
      <c r="B62" s="48" t="s">
        <v>67</v>
      </c>
      <c r="C62" s="103" t="s">
        <v>56</v>
      </c>
      <c r="D62" s="104"/>
      <c r="E62" s="95">
        <f>J25+авг!E62</f>
        <v>1845.0476553410736</v>
      </c>
      <c r="F62" s="96"/>
      <c r="G62" s="107">
        <f>D38+D39+D40+D44+авг!G62</f>
        <v>34006.87</v>
      </c>
      <c r="H62" s="108"/>
      <c r="I62" s="109"/>
      <c r="J62" s="77">
        <f>E62-G62</f>
        <v>-32161.82234465893</v>
      </c>
      <c r="K62" s="54"/>
      <c r="L62" s="12"/>
      <c r="M62" s="1"/>
      <c r="N62" s="1"/>
      <c r="O62" s="2"/>
      <c r="P62" s="2"/>
      <c r="Q62" s="2"/>
    </row>
    <row r="63" spans="2:17" ht="15">
      <c r="B63" s="48" t="s">
        <v>68</v>
      </c>
      <c r="C63" s="103" t="s">
        <v>55</v>
      </c>
      <c r="D63" s="104"/>
      <c r="E63" s="95">
        <f>J26+авг!E63</f>
        <v>1964.4330918631429</v>
      </c>
      <c r="F63" s="96"/>
      <c r="G63" s="97">
        <f>D49+авг!G63</f>
        <v>0</v>
      </c>
      <c r="H63" s="98"/>
      <c r="I63" s="99"/>
      <c r="J63" s="77">
        <f>E63-G63</f>
        <v>1964.4330918631429</v>
      </c>
      <c r="K63" s="54"/>
      <c r="L63" s="12"/>
      <c r="M63" s="102"/>
      <c r="N63" s="102"/>
      <c r="O63" s="102"/>
      <c r="P63" s="102"/>
      <c r="Q63" s="102"/>
    </row>
    <row r="64" spans="2:17" ht="15">
      <c r="B64" s="48" t="s">
        <v>69</v>
      </c>
      <c r="C64" s="103" t="s">
        <v>54</v>
      </c>
      <c r="D64" s="104"/>
      <c r="E64" s="95">
        <f>J27+авг!E64</f>
        <v>976.7899351805684</v>
      </c>
      <c r="F64" s="96"/>
      <c r="G64" s="97">
        <f>D41+авг!G64</f>
        <v>10038.419999999998</v>
      </c>
      <c r="H64" s="98"/>
      <c r="I64" s="99"/>
      <c r="J64" s="77">
        <f>E64-G64</f>
        <v>-9061.63006481943</v>
      </c>
      <c r="K64" s="54"/>
      <c r="L64" s="12"/>
      <c r="M64" s="1"/>
      <c r="N64" s="1"/>
      <c r="O64" s="2"/>
      <c r="P64" s="2"/>
      <c r="Q64" s="2"/>
    </row>
    <row r="65" spans="2:17" ht="15">
      <c r="B65" s="48" t="s">
        <v>70</v>
      </c>
      <c r="C65" s="94" t="s">
        <v>53</v>
      </c>
      <c r="D65" s="94"/>
      <c r="E65" s="95">
        <f>J29+авг!E65</f>
        <v>274.99884488448845</v>
      </c>
      <c r="F65" s="96"/>
      <c r="G65" s="97">
        <f>D43+авг!G65</f>
        <v>5337.889999999999</v>
      </c>
      <c r="H65" s="98"/>
      <c r="I65" s="99"/>
      <c r="J65" s="77">
        <f>E65-G65</f>
        <v>-5062.891155115511</v>
      </c>
      <c r="K65" s="54"/>
      <c r="L65" s="12"/>
      <c r="M65" s="1"/>
      <c r="N65" s="1"/>
      <c r="O65" s="2"/>
      <c r="P65" s="2"/>
      <c r="Q65" s="2"/>
    </row>
    <row r="66" spans="2:17" ht="15">
      <c r="B66" s="65"/>
      <c r="C66" s="100"/>
      <c r="D66" s="100"/>
      <c r="E66" s="100"/>
      <c r="F66" s="100"/>
      <c r="G66" s="101"/>
      <c r="H66" s="100"/>
      <c r="I66" s="66"/>
      <c r="J66" s="22"/>
      <c r="K66" s="54"/>
      <c r="L66" s="12"/>
      <c r="M66" s="1"/>
      <c r="N66" s="1"/>
      <c r="O66" s="2"/>
      <c r="P66" s="2"/>
      <c r="Q66" s="2"/>
    </row>
    <row r="67" spans="2:17" ht="15">
      <c r="B67" s="65"/>
      <c r="C67" s="100"/>
      <c r="D67" s="100"/>
      <c r="E67" s="43"/>
      <c r="F67" s="43"/>
      <c r="G67" s="105"/>
      <c r="H67" s="106"/>
      <c r="I67" s="67"/>
      <c r="J67" s="68"/>
      <c r="K67" s="54"/>
      <c r="L67" s="43"/>
      <c r="M67" s="2"/>
      <c r="N67" s="2"/>
      <c r="O67" s="2"/>
      <c r="P67" s="2"/>
      <c r="Q67" s="2"/>
    </row>
    <row r="68" spans="2:17" ht="15">
      <c r="B68" s="15"/>
      <c r="C68" s="15"/>
      <c r="D68" s="12"/>
      <c r="E68" s="12"/>
      <c r="F68" s="12"/>
      <c r="G68" s="16"/>
      <c r="H68" s="16"/>
      <c r="I68" s="16"/>
      <c r="J68" s="16"/>
      <c r="K68" s="22"/>
      <c r="L68" s="12"/>
      <c r="M68" s="1"/>
      <c r="N68" s="1"/>
      <c r="O68" s="2"/>
      <c r="P68" s="2"/>
      <c r="Q68" s="2"/>
    </row>
    <row r="69" spans="2:17" ht="15">
      <c r="B69" s="15"/>
      <c r="C69" s="15"/>
      <c r="D69" s="12"/>
      <c r="E69" s="12"/>
      <c r="F69" s="12"/>
      <c r="G69" s="16"/>
      <c r="H69" s="15"/>
      <c r="I69" s="16"/>
      <c r="J69" s="15"/>
      <c r="K69" s="22"/>
      <c r="L69" s="1"/>
      <c r="M69" s="1"/>
      <c r="N69" s="1"/>
      <c r="O69" s="2"/>
      <c r="P69" s="2"/>
      <c r="Q69" s="2"/>
    </row>
    <row r="70" spans="2:17" ht="15">
      <c r="B70" s="15"/>
      <c r="C70" s="15"/>
      <c r="D70" s="12"/>
      <c r="E70" s="12"/>
      <c r="F70" s="12"/>
      <c r="G70" s="16"/>
      <c r="H70" s="15"/>
      <c r="I70" s="16"/>
      <c r="J70" s="15"/>
      <c r="K70" s="22"/>
      <c r="L70" s="1"/>
      <c r="M70" s="1"/>
      <c r="N70" s="1"/>
      <c r="O70" s="2"/>
      <c r="P70" s="2"/>
      <c r="Q70" s="2"/>
    </row>
    <row r="71" spans="2:17" ht="15">
      <c r="B71" s="15"/>
      <c r="C71" s="15"/>
      <c r="D71" s="12"/>
      <c r="E71" s="12"/>
      <c r="F71" s="12"/>
      <c r="G71" s="16"/>
      <c r="H71" s="15"/>
      <c r="I71" s="16"/>
      <c r="J71" s="15"/>
      <c r="K71" s="22"/>
      <c r="L71" s="1"/>
      <c r="M71" s="1"/>
      <c r="N71" s="1"/>
      <c r="O71" s="2"/>
      <c r="P71" s="2"/>
      <c r="Q71" s="2"/>
    </row>
    <row r="72" spans="2:17" ht="15">
      <c r="B72" s="2"/>
      <c r="C72" s="1" t="s">
        <v>17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2:17" ht="12.75">
      <c r="B73" s="2"/>
      <c r="C73" s="2"/>
      <c r="D73" s="2"/>
      <c r="E73" s="2"/>
      <c r="F73" s="2"/>
      <c r="G73" s="2"/>
      <c r="H73" s="2" t="s">
        <v>27</v>
      </c>
      <c r="I73" s="2"/>
      <c r="J73" s="2"/>
      <c r="K73" s="2"/>
      <c r="L73" s="2"/>
      <c r="M73" s="2"/>
      <c r="N73" s="2"/>
      <c r="O73" s="2"/>
      <c r="P73" s="2"/>
      <c r="Q73" s="2"/>
    </row>
    <row r="74" spans="2:17" ht="15">
      <c r="B74" s="2"/>
      <c r="C74" s="1" t="s">
        <v>26</v>
      </c>
      <c r="D74" s="2"/>
      <c r="E74" s="2"/>
      <c r="F74" s="2"/>
      <c r="G74" s="2"/>
      <c r="H74" s="2" t="s">
        <v>24</v>
      </c>
      <c r="I74" s="2"/>
      <c r="J74" s="2"/>
      <c r="K74" s="2"/>
      <c r="L74" s="2"/>
      <c r="M74" s="2"/>
      <c r="N74" s="2"/>
      <c r="O74" s="2"/>
      <c r="P74" s="2"/>
      <c r="Q74" s="2"/>
    </row>
    <row r="75" spans="2:17" ht="12.75">
      <c r="B75" s="2"/>
      <c r="C75" s="2"/>
      <c r="D75" s="2"/>
      <c r="E75" s="2"/>
      <c r="F75" s="2"/>
      <c r="G75" s="2"/>
      <c r="H75" s="93" t="s">
        <v>18</v>
      </c>
      <c r="I75" s="93"/>
      <c r="J75" s="2"/>
      <c r="K75" s="2"/>
      <c r="L75" s="2"/>
      <c r="M75" s="2"/>
      <c r="N75" s="2"/>
      <c r="O75" s="2"/>
      <c r="P75" s="2"/>
      <c r="Q75" s="2"/>
    </row>
  </sheetData>
  <sheetProtection/>
  <mergeCells count="69">
    <mergeCell ref="O18:O21"/>
    <mergeCell ref="F39:G39"/>
    <mergeCell ref="F40:G40"/>
    <mergeCell ref="F42:G42"/>
    <mergeCell ref="B17:M17"/>
    <mergeCell ref="D18:D21"/>
    <mergeCell ref="E18:E21"/>
    <mergeCell ref="F18:I18"/>
    <mergeCell ref="J18:M18"/>
    <mergeCell ref="J23:L23"/>
    <mergeCell ref="B7:N7"/>
    <mergeCell ref="B8:N8"/>
    <mergeCell ref="B9:N9"/>
    <mergeCell ref="B10:N10"/>
    <mergeCell ref="B14:J14"/>
    <mergeCell ref="K14:M14"/>
    <mergeCell ref="L19:L21"/>
    <mergeCell ref="B22:C22"/>
    <mergeCell ref="B33:N33"/>
    <mergeCell ref="F36:G36"/>
    <mergeCell ref="B37:C37"/>
    <mergeCell ref="F38:G38"/>
    <mergeCell ref="B28:N28"/>
    <mergeCell ref="N18:N21"/>
    <mergeCell ref="B19:C20"/>
    <mergeCell ref="K19:K21"/>
    <mergeCell ref="B54:K54"/>
    <mergeCell ref="B56:D56"/>
    <mergeCell ref="E56:F56"/>
    <mergeCell ref="G56:I56"/>
    <mergeCell ref="D47:F47"/>
    <mergeCell ref="B45:C45"/>
    <mergeCell ref="B57:D57"/>
    <mergeCell ref="E57:F57"/>
    <mergeCell ref="G57:I57"/>
    <mergeCell ref="C58:D58"/>
    <mergeCell ref="E58:F58"/>
    <mergeCell ref="G58:I58"/>
    <mergeCell ref="C59:D59"/>
    <mergeCell ref="E59:F59"/>
    <mergeCell ref="G59:I59"/>
    <mergeCell ref="C60:D60"/>
    <mergeCell ref="E60:F60"/>
    <mergeCell ref="G60:I60"/>
    <mergeCell ref="C61:D61"/>
    <mergeCell ref="E61:F61"/>
    <mergeCell ref="G61:I61"/>
    <mergeCell ref="C62:D62"/>
    <mergeCell ref="E62:F62"/>
    <mergeCell ref="G62:I62"/>
    <mergeCell ref="E66:F66"/>
    <mergeCell ref="G66:H66"/>
    <mergeCell ref="C63:D63"/>
    <mergeCell ref="E63:F63"/>
    <mergeCell ref="G63:I63"/>
    <mergeCell ref="M63:Q63"/>
    <mergeCell ref="C64:D64"/>
    <mergeCell ref="E64:F64"/>
    <mergeCell ref="G64:I64"/>
    <mergeCell ref="N2:O2"/>
    <mergeCell ref="N3:O3"/>
    <mergeCell ref="N4:O4"/>
    <mergeCell ref="C67:D67"/>
    <mergeCell ref="G67:H67"/>
    <mergeCell ref="H75:I75"/>
    <mergeCell ref="C65:D65"/>
    <mergeCell ref="E65:F65"/>
    <mergeCell ref="G65:I65"/>
    <mergeCell ref="C66:D6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Q75"/>
  <sheetViews>
    <sheetView zoomScalePageLayoutView="0" workbookViewId="0" topLeftCell="A32">
      <selection activeCell="D41" sqref="D41:D43"/>
    </sheetView>
  </sheetViews>
  <sheetFormatPr defaultColWidth="9.140625" defaultRowHeight="12.75"/>
  <cols>
    <col min="1" max="1" width="4.421875" style="0" customWidth="1"/>
    <col min="2" max="2" width="4.8515625" style="0" customWidth="1"/>
    <col min="3" max="3" width="34.421875" style="0" customWidth="1"/>
    <col min="4" max="4" width="14.00390625" style="0" customWidth="1"/>
    <col min="5" max="5" width="11.00390625" style="0" customWidth="1"/>
    <col min="6" max="6" width="12.00390625" style="0" customWidth="1"/>
    <col min="8" max="8" width="10.421875" style="0" customWidth="1"/>
    <col min="9" max="9" width="14.28125" style="0" customWidth="1"/>
    <col min="10" max="10" width="11.57421875" style="0" customWidth="1"/>
    <col min="12" max="12" width="14.28125" style="0" customWidth="1"/>
    <col min="14" max="15" width="17.00390625" style="0" customWidth="1"/>
  </cols>
  <sheetData>
    <row r="2" spans="14:15" ht="12.75">
      <c r="N2" s="91" t="s">
        <v>86</v>
      </c>
      <c r="O2" s="91"/>
    </row>
    <row r="3" spans="14:15" ht="12.75">
      <c r="N3" s="92" t="s">
        <v>87</v>
      </c>
      <c r="O3" s="92"/>
    </row>
    <row r="4" spans="14:15" ht="12.75">
      <c r="N4" s="92" t="s">
        <v>88</v>
      </c>
      <c r="O4" s="92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2.5">
      <c r="A7" s="2"/>
      <c r="B7" s="155" t="s">
        <v>47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</row>
    <row r="8" spans="1:14" ht="22.5">
      <c r="A8" s="2"/>
      <c r="B8" s="155" t="s">
        <v>48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</row>
    <row r="9" spans="1:14" ht="12.75">
      <c r="A9" s="2"/>
      <c r="B9" s="156" t="s">
        <v>49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</row>
    <row r="10" spans="1:14" ht="15.75">
      <c r="A10" s="2"/>
      <c r="B10" s="157" t="s">
        <v>50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</row>
    <row r="11" spans="1:14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4" spans="2:15" ht="14.25">
      <c r="B14" s="153" t="s">
        <v>30</v>
      </c>
      <c r="C14" s="153"/>
      <c r="D14" s="153"/>
      <c r="E14" s="153"/>
      <c r="F14" s="153"/>
      <c r="G14" s="153"/>
      <c r="H14" s="153"/>
      <c r="I14" s="153"/>
      <c r="J14" s="153"/>
      <c r="K14" s="153" t="s">
        <v>91</v>
      </c>
      <c r="L14" s="153"/>
      <c r="M14" s="153"/>
      <c r="N14" s="26"/>
      <c r="O14" s="26"/>
    </row>
    <row r="15" spans="2:13" ht="15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2:17" ht="12.75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23"/>
      <c r="O16" s="23"/>
      <c r="P16" s="2"/>
      <c r="Q16" s="2"/>
    </row>
    <row r="17" spans="2:17" ht="26.25" customHeight="1">
      <c r="B17" s="167" t="s">
        <v>41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"/>
      <c r="O17" s="2"/>
      <c r="P17" s="2"/>
      <c r="Q17" s="2"/>
    </row>
    <row r="18" spans="2:17" ht="15">
      <c r="B18" s="3"/>
      <c r="C18" s="4"/>
      <c r="D18" s="171" t="s">
        <v>23</v>
      </c>
      <c r="E18" s="171" t="s">
        <v>52</v>
      </c>
      <c r="F18" s="158" t="s">
        <v>7</v>
      </c>
      <c r="G18" s="159"/>
      <c r="H18" s="159"/>
      <c r="I18" s="160"/>
      <c r="J18" s="158" t="s">
        <v>8</v>
      </c>
      <c r="K18" s="159"/>
      <c r="L18" s="159"/>
      <c r="M18" s="160"/>
      <c r="N18" s="161" t="s">
        <v>58</v>
      </c>
      <c r="O18" s="164" t="s">
        <v>85</v>
      </c>
      <c r="P18" s="2"/>
      <c r="Q18" s="2"/>
    </row>
    <row r="19" spans="2:17" ht="12.75">
      <c r="B19" s="140" t="s">
        <v>6</v>
      </c>
      <c r="C19" s="141"/>
      <c r="D19" s="183"/>
      <c r="E19" s="172"/>
      <c r="F19" s="5" t="s">
        <v>0</v>
      </c>
      <c r="G19" s="5" t="s">
        <v>2</v>
      </c>
      <c r="H19" s="5"/>
      <c r="I19" s="5"/>
      <c r="J19" s="5" t="s">
        <v>0</v>
      </c>
      <c r="K19" s="142" t="s">
        <v>57</v>
      </c>
      <c r="L19" s="145" t="s">
        <v>4</v>
      </c>
      <c r="M19" s="5"/>
      <c r="N19" s="162"/>
      <c r="O19" s="165"/>
      <c r="P19" s="2"/>
      <c r="Q19" s="2"/>
    </row>
    <row r="20" spans="2:17" ht="12.75">
      <c r="B20" s="140"/>
      <c r="C20" s="141"/>
      <c r="D20" s="183"/>
      <c r="E20" s="172"/>
      <c r="F20" s="6" t="s">
        <v>21</v>
      </c>
      <c r="G20" s="6" t="s">
        <v>3</v>
      </c>
      <c r="H20" s="6" t="s">
        <v>4</v>
      </c>
      <c r="I20" s="6" t="s">
        <v>5</v>
      </c>
      <c r="J20" s="6" t="s">
        <v>21</v>
      </c>
      <c r="K20" s="143"/>
      <c r="L20" s="146"/>
      <c r="M20" s="6" t="s">
        <v>5</v>
      </c>
      <c r="N20" s="162"/>
      <c r="O20" s="165"/>
      <c r="P20" s="2"/>
      <c r="Q20" s="2"/>
    </row>
    <row r="21" spans="2:17" ht="16.5" customHeight="1">
      <c r="B21" s="7"/>
      <c r="C21" s="8"/>
      <c r="D21" s="184"/>
      <c r="E21" s="173"/>
      <c r="F21" s="9" t="s">
        <v>1</v>
      </c>
      <c r="G21" s="9"/>
      <c r="H21" s="9"/>
      <c r="I21" s="9"/>
      <c r="J21" s="9" t="s">
        <v>1</v>
      </c>
      <c r="K21" s="144"/>
      <c r="L21" s="147"/>
      <c r="M21" s="9"/>
      <c r="N21" s="163"/>
      <c r="O21" s="166"/>
      <c r="P21" s="2"/>
      <c r="Q21" s="2"/>
    </row>
    <row r="22" spans="2:17" ht="15">
      <c r="B22" s="148" t="s">
        <v>9</v>
      </c>
      <c r="C22" s="149"/>
      <c r="D22" s="35">
        <f>SUM(D24:D27)</f>
        <v>11.120000000000001</v>
      </c>
      <c r="E22" s="51">
        <f>SUM(E24:E27)</f>
        <v>0.9999999999999999</v>
      </c>
      <c r="F22" s="89">
        <v>801.7</v>
      </c>
      <c r="G22" s="31"/>
      <c r="H22" s="31"/>
      <c r="I22" s="37">
        <f>F22+F29</f>
        <v>1267</v>
      </c>
      <c r="J22" s="87">
        <v>2653.28</v>
      </c>
      <c r="K22" s="52"/>
      <c r="L22" s="52"/>
      <c r="M22" s="37">
        <f>J22+J29</f>
        <v>2778.51</v>
      </c>
      <c r="N22" s="29">
        <f>M22-I22</f>
        <v>1511.5100000000002</v>
      </c>
      <c r="O22" s="29">
        <f>N22+сент!O22</f>
        <v>-34952.49999999999</v>
      </c>
      <c r="P22" s="2"/>
      <c r="Q22" s="2"/>
    </row>
    <row r="23" spans="3:17" ht="24" customHeight="1">
      <c r="C23" s="85">
        <f>D22+D29</f>
        <v>12.120000000000001</v>
      </c>
      <c r="D23" s="84"/>
      <c r="E23" s="84"/>
      <c r="F23" s="84"/>
      <c r="G23" s="84"/>
      <c r="H23" s="84"/>
      <c r="I23" s="84"/>
      <c r="J23" s="150" t="s">
        <v>19</v>
      </c>
      <c r="K23" s="151"/>
      <c r="L23" s="152"/>
      <c r="M23" s="38">
        <f>M22*100/I22</f>
        <v>219.29834254143645</v>
      </c>
      <c r="N23" s="29"/>
      <c r="O23" s="29"/>
      <c r="P23" s="2"/>
      <c r="Q23" s="2"/>
    </row>
    <row r="24" spans="2:17" ht="17.25" customHeight="1">
      <c r="B24" s="48">
        <v>1</v>
      </c>
      <c r="C24" s="49" t="s">
        <v>89</v>
      </c>
      <c r="D24" s="46">
        <v>2.3</v>
      </c>
      <c r="E24" s="50">
        <f>D24/D22</f>
        <v>0.20683453237410068</v>
      </c>
      <c r="F24" s="27">
        <f>E24*F22</f>
        <v>165.81924460431654</v>
      </c>
      <c r="G24" s="24"/>
      <c r="H24" s="24"/>
      <c r="I24" s="24"/>
      <c r="J24" s="27">
        <f>E24*J22</f>
        <v>548.7899280575539</v>
      </c>
      <c r="K24" s="24"/>
      <c r="L24" s="18"/>
      <c r="M24" s="18"/>
      <c r="N24" s="29">
        <f>J24-F24</f>
        <v>382.97068345323737</v>
      </c>
      <c r="O24" s="29">
        <f>N24+сент!O24</f>
        <v>-6507.889264430039</v>
      </c>
      <c r="P24" s="2"/>
      <c r="Q24" s="2"/>
    </row>
    <row r="25" spans="2:17" ht="17.25" customHeight="1">
      <c r="B25" s="48">
        <v>2</v>
      </c>
      <c r="C25" s="49" t="s">
        <v>56</v>
      </c>
      <c r="D25" s="46">
        <v>3.4</v>
      </c>
      <c r="E25" s="50">
        <f>D25/D22</f>
        <v>0.3057553956834532</v>
      </c>
      <c r="F25" s="27">
        <f>E25*F22</f>
        <v>245.12410071942446</v>
      </c>
      <c r="G25" s="24"/>
      <c r="H25" s="24"/>
      <c r="I25" s="24"/>
      <c r="J25" s="27">
        <f>E25*J22</f>
        <v>811.2546762589928</v>
      </c>
      <c r="K25" s="24"/>
      <c r="L25" s="18"/>
      <c r="M25" s="18"/>
      <c r="N25" s="29">
        <f>J25-F25</f>
        <v>566.1305755395683</v>
      </c>
      <c r="O25" s="29">
        <f>N25+сент!O25</f>
        <v>-9620.358043070493</v>
      </c>
      <c r="P25" s="2"/>
      <c r="Q25" s="2"/>
    </row>
    <row r="26" spans="2:17" ht="15.75" customHeight="1">
      <c r="B26" s="48">
        <v>3</v>
      </c>
      <c r="C26" s="49" t="s">
        <v>55</v>
      </c>
      <c r="D26" s="86">
        <v>3.62</v>
      </c>
      <c r="E26" s="50">
        <f>D26/D22</f>
        <v>0.3255395683453237</v>
      </c>
      <c r="F26" s="27">
        <f>E26*F22</f>
        <v>260.98507194244604</v>
      </c>
      <c r="G26" s="24"/>
      <c r="H26" s="24"/>
      <c r="I26" s="24"/>
      <c r="J26" s="27">
        <f>E26*J22</f>
        <v>863.7476258992806</v>
      </c>
      <c r="K26" s="24"/>
      <c r="L26" s="18"/>
      <c r="M26" s="18"/>
      <c r="N26" s="29">
        <f>J26-F26</f>
        <v>602.7625539568346</v>
      </c>
      <c r="O26" s="29">
        <f>N26+сент!O26</f>
        <v>-10242.851798798583</v>
      </c>
      <c r="P26" s="2"/>
      <c r="Q26" s="2"/>
    </row>
    <row r="27" spans="2:17" ht="18" customHeight="1">
      <c r="B27" s="48">
        <v>4</v>
      </c>
      <c r="C27" s="49" t="s">
        <v>54</v>
      </c>
      <c r="D27" s="46">
        <v>1.8</v>
      </c>
      <c r="E27" s="50">
        <f>D27/D22</f>
        <v>0.1618705035971223</v>
      </c>
      <c r="F27" s="27">
        <f>E27*F22</f>
        <v>129.77158273381295</v>
      </c>
      <c r="G27" s="24"/>
      <c r="H27" s="24"/>
      <c r="I27" s="24"/>
      <c r="J27" s="27">
        <f>E27*J22</f>
        <v>429.48776978417266</v>
      </c>
      <c r="K27" s="24"/>
      <c r="L27" s="18"/>
      <c r="M27" s="18"/>
      <c r="N27" s="29">
        <f>J27-F27</f>
        <v>299.71618705035974</v>
      </c>
      <c r="O27" s="29">
        <f>N27+сент!O27</f>
        <v>-5093.130728684379</v>
      </c>
      <c r="P27" s="2"/>
      <c r="Q27" s="2"/>
    </row>
    <row r="28" spans="2:17" ht="18" customHeight="1">
      <c r="B28" s="182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9"/>
      <c r="O28" s="29"/>
      <c r="P28" s="2"/>
      <c r="Q28" s="2"/>
    </row>
    <row r="29" spans="2:17" ht="18" customHeight="1">
      <c r="B29" s="48">
        <v>5</v>
      </c>
      <c r="C29" s="49" t="s">
        <v>53</v>
      </c>
      <c r="D29" s="28">
        <v>1</v>
      </c>
      <c r="E29" s="50"/>
      <c r="F29" s="78">
        <v>465.3</v>
      </c>
      <c r="G29" s="24"/>
      <c r="H29" s="24"/>
      <c r="I29" s="24"/>
      <c r="J29" s="78">
        <v>125.23</v>
      </c>
      <c r="K29" s="24"/>
      <c r="L29" s="18"/>
      <c r="M29" s="18"/>
      <c r="N29" s="29">
        <f>J29-F29</f>
        <v>-340.07</v>
      </c>
      <c r="O29" s="29">
        <f>N29+сент!O29</f>
        <v>-3488.270165016502</v>
      </c>
      <c r="P29" s="2"/>
      <c r="Q29" s="2"/>
    </row>
    <row r="30" spans="2:17" ht="15">
      <c r="B30" s="1"/>
      <c r="C30" s="1"/>
      <c r="D30" s="1"/>
      <c r="E30" s="1"/>
      <c r="F30" s="10"/>
      <c r="G30" s="10"/>
      <c r="H30" s="10"/>
      <c r="I30" s="10"/>
      <c r="J30" s="10"/>
      <c r="K30" s="10"/>
      <c r="L30" s="1"/>
      <c r="M30" s="1"/>
      <c r="N30" s="1"/>
      <c r="O30" s="2"/>
      <c r="P30" s="2"/>
      <c r="Q30" s="2"/>
    </row>
    <row r="31" spans="2:17" ht="15">
      <c r="B31" s="1"/>
      <c r="C31" s="1"/>
      <c r="D31" s="1"/>
      <c r="E31" s="1"/>
      <c r="F31" s="10"/>
      <c r="G31" s="10"/>
      <c r="H31" s="10"/>
      <c r="I31" s="10"/>
      <c r="J31" s="10"/>
      <c r="K31" s="10"/>
      <c r="L31" s="1"/>
      <c r="M31" s="1"/>
      <c r="N31" s="1"/>
      <c r="O31" s="2"/>
      <c r="P31" s="2"/>
      <c r="Q31" s="2"/>
    </row>
    <row r="32" spans="2:17" ht="15">
      <c r="B32" s="1"/>
      <c r="C32" s="1"/>
      <c r="D32" s="1"/>
      <c r="E32" s="1"/>
      <c r="F32" s="10"/>
      <c r="G32" s="10"/>
      <c r="H32" s="10"/>
      <c r="I32" s="10"/>
      <c r="J32" s="10"/>
      <c r="K32" s="10"/>
      <c r="L32" s="1"/>
      <c r="M32" s="1"/>
      <c r="N32" s="1"/>
      <c r="O32" s="2"/>
      <c r="P32" s="2"/>
      <c r="Q32" s="2"/>
    </row>
    <row r="33" spans="2:17" ht="14.25">
      <c r="B33" s="153" t="s">
        <v>42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2"/>
      <c r="P33" s="2"/>
      <c r="Q33" s="2"/>
    </row>
    <row r="34" spans="2:17" ht="14.25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2"/>
      <c r="P34" s="2"/>
      <c r="Q34" s="2"/>
    </row>
    <row r="35" spans="2:17" ht="27" customHeight="1">
      <c r="B35" s="56" t="s">
        <v>51</v>
      </c>
      <c r="C35" s="55" t="s">
        <v>10</v>
      </c>
      <c r="D35" s="45" t="s">
        <v>22</v>
      </c>
      <c r="E35" s="45" t="s">
        <v>11</v>
      </c>
      <c r="F35" s="15"/>
      <c r="G35" s="54"/>
      <c r="H35" s="11"/>
      <c r="I35" s="1"/>
      <c r="J35" s="1"/>
      <c r="K35" s="1"/>
      <c r="L35" s="1"/>
      <c r="M35" s="1"/>
      <c r="N35" s="1"/>
      <c r="O35" s="2"/>
      <c r="P35" s="2"/>
      <c r="Q35" s="2"/>
    </row>
    <row r="36" spans="2:17" ht="15">
      <c r="B36" s="44">
        <v>1</v>
      </c>
      <c r="C36" s="57">
        <v>2</v>
      </c>
      <c r="D36" s="45">
        <v>3</v>
      </c>
      <c r="E36" s="45">
        <v>4</v>
      </c>
      <c r="F36" s="100"/>
      <c r="G36" s="100"/>
      <c r="H36" s="11"/>
      <c r="I36" s="1"/>
      <c r="J36" s="1"/>
      <c r="K36" s="1"/>
      <c r="L36" s="1"/>
      <c r="M36" s="1"/>
      <c r="N36" s="1"/>
      <c r="O36" s="2"/>
      <c r="P36" s="2"/>
      <c r="Q36" s="2"/>
    </row>
    <row r="37" spans="2:17" ht="15">
      <c r="B37" s="132" t="s">
        <v>9</v>
      </c>
      <c r="C37" s="133"/>
      <c r="D37" s="79">
        <f>D45+D49</f>
        <v>8311.75</v>
      </c>
      <c r="E37" s="45"/>
      <c r="F37" s="15"/>
      <c r="G37" s="15"/>
      <c r="H37" s="11"/>
      <c r="I37" s="1"/>
      <c r="J37" s="1"/>
      <c r="K37" s="1"/>
      <c r="L37" s="1"/>
      <c r="M37" s="1"/>
      <c r="N37" s="1"/>
      <c r="O37" s="2"/>
      <c r="P37" s="2"/>
      <c r="Q37" s="2"/>
    </row>
    <row r="38" spans="2:17" ht="15">
      <c r="B38" s="48">
        <v>1</v>
      </c>
      <c r="C38" s="42" t="s">
        <v>59</v>
      </c>
      <c r="D38" s="75">
        <v>5363.96</v>
      </c>
      <c r="E38" s="31"/>
      <c r="F38" s="134"/>
      <c r="G38" s="134"/>
      <c r="H38" s="12"/>
      <c r="I38" s="1"/>
      <c r="J38" s="1"/>
      <c r="K38" s="1"/>
      <c r="L38" s="1"/>
      <c r="M38" s="1"/>
      <c r="N38" s="1"/>
      <c r="O38" s="2"/>
      <c r="P38" s="2"/>
      <c r="Q38" s="2"/>
    </row>
    <row r="39" spans="2:17" ht="15">
      <c r="B39" s="48">
        <v>2</v>
      </c>
      <c r="C39" s="42" t="s">
        <v>60</v>
      </c>
      <c r="D39" s="76"/>
      <c r="E39" s="60"/>
      <c r="F39" s="154"/>
      <c r="G39" s="154"/>
      <c r="H39" s="12"/>
      <c r="I39" s="1"/>
      <c r="J39" s="1"/>
      <c r="K39" s="1"/>
      <c r="L39" s="1"/>
      <c r="M39" s="1"/>
      <c r="N39" s="1"/>
      <c r="O39" s="2"/>
      <c r="P39" s="2"/>
      <c r="Q39" s="2"/>
    </row>
    <row r="40" spans="2:17" ht="15">
      <c r="B40" s="48">
        <v>3</v>
      </c>
      <c r="C40" s="42" t="s">
        <v>61</v>
      </c>
      <c r="D40" s="75"/>
      <c r="E40" s="31"/>
      <c r="F40" s="154"/>
      <c r="G40" s="154"/>
      <c r="H40" s="12"/>
      <c r="I40" s="1"/>
      <c r="J40" s="1"/>
      <c r="K40" s="1"/>
      <c r="L40" s="1"/>
      <c r="M40" s="1"/>
      <c r="N40" s="1"/>
      <c r="O40" s="2"/>
      <c r="P40" s="2"/>
      <c r="Q40" s="2"/>
    </row>
    <row r="41" spans="2:17" ht="15">
      <c r="B41" s="48">
        <v>4</v>
      </c>
      <c r="C41" s="42" t="s">
        <v>65</v>
      </c>
      <c r="D41" s="90">
        <v>1434.06</v>
      </c>
      <c r="E41" s="31"/>
      <c r="F41" s="14"/>
      <c r="G41" s="14"/>
      <c r="H41" s="12"/>
      <c r="I41" s="1"/>
      <c r="J41" s="1"/>
      <c r="K41" s="1"/>
      <c r="L41" s="1"/>
      <c r="M41" s="1"/>
      <c r="N41" s="1"/>
      <c r="O41" s="2"/>
      <c r="P41" s="2"/>
      <c r="Q41" s="2"/>
    </row>
    <row r="42" spans="2:17" ht="15">
      <c r="B42" s="48">
        <v>5</v>
      </c>
      <c r="C42" s="42" t="s">
        <v>62</v>
      </c>
      <c r="D42" s="90">
        <v>796.7</v>
      </c>
      <c r="E42" s="33"/>
      <c r="F42" s="154"/>
      <c r="G42" s="154"/>
      <c r="H42" s="12"/>
      <c r="I42" s="1"/>
      <c r="J42" s="1"/>
      <c r="K42" s="1"/>
      <c r="L42" s="1"/>
      <c r="M42" s="1"/>
      <c r="N42" s="1"/>
      <c r="O42" s="2"/>
      <c r="P42" s="2"/>
      <c r="Q42" s="2"/>
    </row>
    <row r="43" spans="2:17" ht="15">
      <c r="B43" s="48">
        <v>6</v>
      </c>
      <c r="C43" s="42" t="s">
        <v>63</v>
      </c>
      <c r="D43" s="90">
        <v>717.03</v>
      </c>
      <c r="E43" s="33"/>
      <c r="F43" s="14"/>
      <c r="G43" s="14"/>
      <c r="H43" s="12"/>
      <c r="I43" s="1"/>
      <c r="J43" s="1"/>
      <c r="K43" s="1"/>
      <c r="L43" s="1"/>
      <c r="M43" s="1"/>
      <c r="N43" s="1"/>
      <c r="O43" s="2"/>
      <c r="P43" s="2"/>
      <c r="Q43" s="2"/>
    </row>
    <row r="44" spans="2:17" ht="15">
      <c r="B44" s="48">
        <v>7</v>
      </c>
      <c r="C44" s="42" t="s">
        <v>64</v>
      </c>
      <c r="D44" s="33"/>
      <c r="E44" s="33"/>
      <c r="F44" s="14"/>
      <c r="G44" s="14"/>
      <c r="H44" s="12"/>
      <c r="I44" s="1"/>
      <c r="J44" s="1"/>
      <c r="K44" s="1"/>
      <c r="L44" s="1"/>
      <c r="M44" s="1"/>
      <c r="N44" s="1"/>
      <c r="O44" s="2"/>
      <c r="P44" s="2"/>
      <c r="Q44" s="2"/>
    </row>
    <row r="45" spans="2:17" ht="15">
      <c r="B45" s="181" t="s">
        <v>12</v>
      </c>
      <c r="C45" s="181"/>
      <c r="D45" s="80">
        <f>SUM(D38:D44)</f>
        <v>8311.75</v>
      </c>
      <c r="E45" s="34"/>
      <c r="F45" s="14"/>
      <c r="G45" s="14"/>
      <c r="H45" s="12"/>
      <c r="I45" s="1"/>
      <c r="J45" s="1"/>
      <c r="K45" s="1"/>
      <c r="L45" s="1"/>
      <c r="M45" s="1"/>
      <c r="N45" s="1"/>
      <c r="O45" s="2"/>
      <c r="P45" s="2"/>
      <c r="Q45" s="2"/>
    </row>
    <row r="46" spans="2:17" ht="15">
      <c r="B46" s="58"/>
      <c r="C46" s="58"/>
      <c r="D46" s="59"/>
      <c r="E46" s="59"/>
      <c r="F46" s="14"/>
      <c r="G46" s="14"/>
      <c r="H46" s="12"/>
      <c r="I46" s="1"/>
      <c r="J46" s="1"/>
      <c r="K46" s="1"/>
      <c r="L46" s="1"/>
      <c r="M46" s="1"/>
      <c r="N46" s="1"/>
      <c r="O46" s="2"/>
      <c r="P46" s="2"/>
      <c r="Q46" s="2"/>
    </row>
    <row r="47" spans="2:17" ht="15">
      <c r="B47" s="21" t="s">
        <v>20</v>
      </c>
      <c r="C47" s="19"/>
      <c r="D47" s="105"/>
      <c r="E47" s="105"/>
      <c r="F47" s="105"/>
      <c r="G47" s="14"/>
      <c r="H47" s="14"/>
      <c r="I47" s="14"/>
      <c r="J47" s="14"/>
      <c r="K47" s="14"/>
      <c r="L47" s="14"/>
      <c r="M47" s="1"/>
      <c r="N47" s="1"/>
      <c r="O47" s="2"/>
      <c r="P47" s="2"/>
      <c r="Q47" s="2"/>
    </row>
    <row r="48" spans="2:17" ht="15">
      <c r="B48" s="21"/>
      <c r="C48" s="19"/>
      <c r="D48" s="40"/>
      <c r="E48" s="40"/>
      <c r="F48" s="40"/>
      <c r="G48" s="14"/>
      <c r="H48" s="14"/>
      <c r="I48" s="14"/>
      <c r="J48" s="14"/>
      <c r="K48" s="14"/>
      <c r="L48" s="14"/>
      <c r="M48" s="1"/>
      <c r="N48" s="1"/>
      <c r="O48" s="2"/>
      <c r="P48" s="2"/>
      <c r="Q48" s="2"/>
    </row>
    <row r="49" spans="2:17" ht="15">
      <c r="B49" s="62">
        <v>8</v>
      </c>
      <c r="C49" s="61" t="s">
        <v>20</v>
      </c>
      <c r="D49" s="62"/>
      <c r="E49" s="62"/>
      <c r="F49" s="40"/>
      <c r="G49" s="14"/>
      <c r="H49" s="14"/>
      <c r="I49" s="14"/>
      <c r="J49" s="14"/>
      <c r="K49" s="14"/>
      <c r="L49" s="14"/>
      <c r="M49" s="1"/>
      <c r="N49" s="1"/>
      <c r="O49" s="2"/>
      <c r="P49" s="2"/>
      <c r="Q49" s="2"/>
    </row>
    <row r="50" spans="2:17" ht="15">
      <c r="B50" s="21"/>
      <c r="C50" s="19"/>
      <c r="D50" s="40"/>
      <c r="E50" s="40"/>
      <c r="F50" s="40"/>
      <c r="G50" s="14"/>
      <c r="H50" s="14"/>
      <c r="I50" s="14"/>
      <c r="J50" s="14"/>
      <c r="K50" s="14"/>
      <c r="L50" s="14"/>
      <c r="M50" s="1"/>
      <c r="N50" s="1"/>
      <c r="O50" s="2"/>
      <c r="P50" s="2"/>
      <c r="Q50" s="2"/>
    </row>
    <row r="51" spans="2:17" ht="15">
      <c r="B51" s="13"/>
      <c r="C51" s="13"/>
      <c r="D51" s="13"/>
      <c r="E51" s="13"/>
      <c r="F51" s="13"/>
      <c r="G51" s="15"/>
      <c r="H51" s="16"/>
      <c r="I51" s="16"/>
      <c r="J51" s="20"/>
      <c r="K51" s="15"/>
      <c r="L51" s="15"/>
      <c r="M51" s="1"/>
      <c r="N51" s="1"/>
      <c r="O51" s="2"/>
      <c r="P51" s="2"/>
      <c r="Q51" s="2"/>
    </row>
    <row r="52" spans="2:17" ht="15">
      <c r="B52" s="13"/>
      <c r="C52" s="13"/>
      <c r="D52" s="13"/>
      <c r="E52" s="13"/>
      <c r="F52" s="13"/>
      <c r="G52" s="15"/>
      <c r="H52" s="16"/>
      <c r="I52" s="16"/>
      <c r="J52" s="17"/>
      <c r="K52" s="15"/>
      <c r="L52" s="15"/>
      <c r="M52" s="1"/>
      <c r="N52" s="1"/>
      <c r="O52" s="2"/>
      <c r="P52" s="2"/>
      <c r="Q52" s="2"/>
    </row>
    <row r="53" spans="2:17" ht="15">
      <c r="B53" s="13"/>
      <c r="C53" s="13"/>
      <c r="D53" s="13"/>
      <c r="E53" s="13"/>
      <c r="F53" s="13"/>
      <c r="G53" s="15"/>
      <c r="H53" s="16"/>
      <c r="I53" s="16"/>
      <c r="J53" s="17"/>
      <c r="K53" s="15"/>
      <c r="L53" s="15"/>
      <c r="M53" s="1"/>
      <c r="N53" s="1"/>
      <c r="O53" s="2"/>
      <c r="P53" s="2"/>
      <c r="Q53" s="2"/>
    </row>
    <row r="54" spans="2:17" ht="14.25">
      <c r="B54" s="135" t="s">
        <v>43</v>
      </c>
      <c r="C54" s="135"/>
      <c r="D54" s="135"/>
      <c r="E54" s="135"/>
      <c r="F54" s="135"/>
      <c r="G54" s="135"/>
      <c r="H54" s="135"/>
      <c r="I54" s="135"/>
      <c r="J54" s="135"/>
      <c r="K54" s="135"/>
      <c r="L54" s="63"/>
      <c r="M54" s="63"/>
      <c r="N54" s="63"/>
      <c r="O54" s="2"/>
      <c r="P54" s="2"/>
      <c r="Q54" s="2"/>
    </row>
    <row r="55" spans="2:17" ht="14.25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3"/>
      <c r="M55" s="63"/>
      <c r="N55" s="63"/>
      <c r="O55" s="2"/>
      <c r="P55" s="2"/>
      <c r="Q55" s="2"/>
    </row>
    <row r="56" spans="2:17" ht="15">
      <c r="B56" s="136" t="s">
        <v>13</v>
      </c>
      <c r="C56" s="137"/>
      <c r="D56" s="138"/>
      <c r="E56" s="139" t="s">
        <v>14</v>
      </c>
      <c r="F56" s="139"/>
      <c r="G56" s="136" t="s">
        <v>15</v>
      </c>
      <c r="H56" s="137"/>
      <c r="I56" s="138"/>
      <c r="J56" s="45" t="s">
        <v>16</v>
      </c>
      <c r="K56" s="54"/>
      <c r="L56" s="14"/>
      <c r="M56" s="1"/>
      <c r="N56" s="1"/>
      <c r="O56" s="2"/>
      <c r="P56" s="2"/>
      <c r="Q56" s="2"/>
    </row>
    <row r="57" spans="2:17" ht="15.75" thickBot="1">
      <c r="B57" s="122">
        <v>1</v>
      </c>
      <c r="C57" s="123"/>
      <c r="D57" s="124"/>
      <c r="E57" s="122">
        <v>2</v>
      </c>
      <c r="F57" s="124"/>
      <c r="G57" s="122">
        <v>3</v>
      </c>
      <c r="H57" s="123"/>
      <c r="I57" s="124"/>
      <c r="J57" s="69">
        <v>4</v>
      </c>
      <c r="K57" s="54"/>
      <c r="L57" s="14"/>
      <c r="M57" s="1"/>
      <c r="N57" s="1"/>
      <c r="O57" s="2"/>
      <c r="P57" s="2"/>
      <c r="Q57" s="2"/>
    </row>
    <row r="58" spans="2:17" ht="15">
      <c r="B58" s="70">
        <v>1</v>
      </c>
      <c r="C58" s="174" t="s">
        <v>28</v>
      </c>
      <c r="D58" s="175"/>
      <c r="E58" s="176">
        <f>сент!E60</f>
        <v>6309.39</v>
      </c>
      <c r="F58" s="177"/>
      <c r="G58" s="178">
        <f>сент!G60</f>
        <v>59102.92</v>
      </c>
      <c r="H58" s="179"/>
      <c r="I58" s="180"/>
      <c r="J58" s="71">
        <f>E58-G58</f>
        <v>-52793.53</v>
      </c>
      <c r="K58" s="54"/>
      <c r="L58" s="12"/>
      <c r="M58" s="1"/>
      <c r="N58" s="1"/>
      <c r="O58" s="2"/>
      <c r="P58" s="2"/>
      <c r="Q58" s="2"/>
    </row>
    <row r="59" spans="2:17" ht="15">
      <c r="B59" s="47">
        <v>2</v>
      </c>
      <c r="C59" s="125" t="s">
        <v>29</v>
      </c>
      <c r="D59" s="126"/>
      <c r="E59" s="127">
        <f>M22</f>
        <v>2778.51</v>
      </c>
      <c r="F59" s="128"/>
      <c r="G59" s="129">
        <f>D37</f>
        <v>8311.75</v>
      </c>
      <c r="H59" s="130"/>
      <c r="I59" s="131"/>
      <c r="J59" s="72">
        <f>E59-G59</f>
        <v>-5533.24</v>
      </c>
      <c r="K59" s="54"/>
      <c r="L59" s="22"/>
      <c r="M59" s="1"/>
      <c r="N59" s="1"/>
      <c r="O59" s="2"/>
      <c r="P59" s="2"/>
      <c r="Q59" s="2"/>
    </row>
    <row r="60" spans="2:17" ht="15.75" thickBot="1">
      <c r="B60" s="73">
        <v>3</v>
      </c>
      <c r="C60" s="110" t="s">
        <v>25</v>
      </c>
      <c r="D60" s="111"/>
      <c r="E60" s="112">
        <f>E58+E59</f>
        <v>9087.900000000001</v>
      </c>
      <c r="F60" s="113"/>
      <c r="G60" s="114">
        <f>G58+G59</f>
        <v>67414.67</v>
      </c>
      <c r="H60" s="115"/>
      <c r="I60" s="116"/>
      <c r="J60" s="74">
        <f>J58+J59</f>
        <v>-58326.77</v>
      </c>
      <c r="K60" s="54"/>
      <c r="L60" s="12"/>
      <c r="M60" s="1"/>
      <c r="N60" s="1"/>
      <c r="O60" s="2"/>
      <c r="P60" s="2"/>
      <c r="Q60" s="2"/>
    </row>
    <row r="61" spans="2:17" ht="36" customHeight="1">
      <c r="B61" s="25" t="s">
        <v>66</v>
      </c>
      <c r="C61" s="117" t="s">
        <v>89</v>
      </c>
      <c r="D61" s="118"/>
      <c r="E61" s="95">
        <f>J24+сент!E61</f>
        <v>1796.91040078828</v>
      </c>
      <c r="F61" s="96"/>
      <c r="G61" s="119">
        <f>D42+сент!G61</f>
        <v>10516.440000000002</v>
      </c>
      <c r="H61" s="120"/>
      <c r="I61" s="121"/>
      <c r="J61" s="77">
        <f>E61-G61</f>
        <v>-8719.529599211723</v>
      </c>
      <c r="K61" s="54"/>
      <c r="L61" s="12"/>
      <c r="M61" s="1"/>
      <c r="N61" s="1"/>
      <c r="O61" s="2"/>
      <c r="P61" s="2"/>
      <c r="Q61" s="2"/>
    </row>
    <row r="62" spans="2:17" ht="15">
      <c r="B62" s="48" t="s">
        <v>67</v>
      </c>
      <c r="C62" s="103" t="s">
        <v>56</v>
      </c>
      <c r="D62" s="104"/>
      <c r="E62" s="95">
        <f>J25+сент!E62</f>
        <v>2656.3023316000663</v>
      </c>
      <c r="F62" s="96"/>
      <c r="G62" s="107">
        <f>D38+D39+D40+D44+сент!G62</f>
        <v>39370.83</v>
      </c>
      <c r="H62" s="108"/>
      <c r="I62" s="109"/>
      <c r="J62" s="77">
        <f>E62-G62</f>
        <v>-36714.52766839993</v>
      </c>
      <c r="K62" s="54"/>
      <c r="L62" s="12"/>
      <c r="M62" s="1"/>
      <c r="N62" s="1"/>
      <c r="O62" s="2"/>
      <c r="P62" s="2"/>
      <c r="Q62" s="2"/>
    </row>
    <row r="63" spans="2:17" ht="15">
      <c r="B63" s="48" t="s">
        <v>68</v>
      </c>
      <c r="C63" s="103" t="s">
        <v>55</v>
      </c>
      <c r="D63" s="104"/>
      <c r="E63" s="95">
        <f>J26+сент!E63</f>
        <v>2828.1807177624232</v>
      </c>
      <c r="F63" s="96"/>
      <c r="G63" s="97">
        <f>D49+сент!G63</f>
        <v>0</v>
      </c>
      <c r="H63" s="98"/>
      <c r="I63" s="99"/>
      <c r="J63" s="77">
        <f>E63-G63</f>
        <v>2828.1807177624232</v>
      </c>
      <c r="K63" s="54"/>
      <c r="L63" s="12"/>
      <c r="M63" s="102"/>
      <c r="N63" s="102"/>
      <c r="O63" s="102"/>
      <c r="P63" s="102"/>
      <c r="Q63" s="102"/>
    </row>
    <row r="64" spans="2:17" ht="15">
      <c r="B64" s="48" t="s">
        <v>69</v>
      </c>
      <c r="C64" s="103" t="s">
        <v>54</v>
      </c>
      <c r="D64" s="104"/>
      <c r="E64" s="95">
        <f>J27+сент!E64</f>
        <v>1406.2777049647411</v>
      </c>
      <c r="F64" s="96"/>
      <c r="G64" s="97">
        <f>D41+сент!G64</f>
        <v>11472.479999999998</v>
      </c>
      <c r="H64" s="98"/>
      <c r="I64" s="99"/>
      <c r="J64" s="77">
        <f>E64-G64</f>
        <v>-10066.202295035257</v>
      </c>
      <c r="K64" s="54"/>
      <c r="L64" s="12"/>
      <c r="M64" s="1"/>
      <c r="N64" s="1"/>
      <c r="O64" s="2"/>
      <c r="P64" s="2"/>
      <c r="Q64" s="2"/>
    </row>
    <row r="65" spans="2:17" ht="15">
      <c r="B65" s="48" t="s">
        <v>70</v>
      </c>
      <c r="C65" s="94" t="s">
        <v>53</v>
      </c>
      <c r="D65" s="94"/>
      <c r="E65" s="95">
        <f>J29+сент!E65</f>
        <v>400.22884488448847</v>
      </c>
      <c r="F65" s="96"/>
      <c r="G65" s="97">
        <f>D43+сент!G65</f>
        <v>6054.919999999999</v>
      </c>
      <c r="H65" s="98"/>
      <c r="I65" s="99"/>
      <c r="J65" s="77">
        <f>E65-G65</f>
        <v>-5654.691155115511</v>
      </c>
      <c r="K65" s="54"/>
      <c r="L65" s="12"/>
      <c r="M65" s="1"/>
      <c r="N65" s="1"/>
      <c r="O65" s="2"/>
      <c r="P65" s="2"/>
      <c r="Q65" s="2"/>
    </row>
    <row r="66" spans="2:17" ht="15">
      <c r="B66" s="65"/>
      <c r="C66" s="100"/>
      <c r="D66" s="100"/>
      <c r="E66" s="100"/>
      <c r="F66" s="100"/>
      <c r="G66" s="101"/>
      <c r="H66" s="100"/>
      <c r="I66" s="66"/>
      <c r="J66" s="22"/>
      <c r="K66" s="54"/>
      <c r="L66" s="12"/>
      <c r="M66" s="1"/>
      <c r="N66" s="1"/>
      <c r="O66" s="2"/>
      <c r="P66" s="2"/>
      <c r="Q66" s="2"/>
    </row>
    <row r="67" spans="2:17" ht="15">
      <c r="B67" s="65"/>
      <c r="C67" s="100"/>
      <c r="D67" s="100"/>
      <c r="E67" s="43"/>
      <c r="F67" s="43"/>
      <c r="G67" s="105"/>
      <c r="H67" s="106"/>
      <c r="I67" s="67"/>
      <c r="J67" s="68"/>
      <c r="K67" s="54"/>
      <c r="L67" s="43"/>
      <c r="M67" s="2"/>
      <c r="N67" s="2"/>
      <c r="O67" s="2"/>
      <c r="P67" s="2"/>
      <c r="Q67" s="2"/>
    </row>
    <row r="68" spans="2:17" ht="15">
      <c r="B68" s="15"/>
      <c r="C68" s="15"/>
      <c r="D68" s="12"/>
      <c r="E68" s="12"/>
      <c r="F68" s="12"/>
      <c r="G68" s="16"/>
      <c r="H68" s="16"/>
      <c r="I68" s="16"/>
      <c r="J68" s="16"/>
      <c r="K68" s="22"/>
      <c r="L68" s="12"/>
      <c r="M68" s="1"/>
      <c r="N68" s="1"/>
      <c r="O68" s="2"/>
      <c r="P68" s="2"/>
      <c r="Q68" s="2"/>
    </row>
    <row r="69" spans="2:17" ht="15">
      <c r="B69" s="15"/>
      <c r="C69" s="15"/>
      <c r="D69" s="12"/>
      <c r="E69" s="12"/>
      <c r="F69" s="12"/>
      <c r="G69" s="16"/>
      <c r="H69" s="15"/>
      <c r="I69" s="16"/>
      <c r="J69" s="15"/>
      <c r="K69" s="22"/>
      <c r="L69" s="1"/>
      <c r="M69" s="1"/>
      <c r="N69" s="1"/>
      <c r="O69" s="2"/>
      <c r="P69" s="2"/>
      <c r="Q69" s="2"/>
    </row>
    <row r="70" spans="2:17" ht="15">
      <c r="B70" s="15"/>
      <c r="C70" s="15"/>
      <c r="D70" s="12"/>
      <c r="E70" s="12"/>
      <c r="F70" s="12"/>
      <c r="G70" s="16"/>
      <c r="H70" s="15"/>
      <c r="I70" s="16"/>
      <c r="J70" s="15"/>
      <c r="K70" s="22"/>
      <c r="L70" s="1"/>
      <c r="M70" s="1"/>
      <c r="N70" s="1"/>
      <c r="O70" s="2"/>
      <c r="P70" s="2"/>
      <c r="Q70" s="2"/>
    </row>
    <row r="71" spans="2:17" ht="15">
      <c r="B71" s="15"/>
      <c r="C71" s="15"/>
      <c r="D71" s="12"/>
      <c r="E71" s="12"/>
      <c r="F71" s="12"/>
      <c r="G71" s="16"/>
      <c r="H71" s="15"/>
      <c r="I71" s="16"/>
      <c r="J71" s="15"/>
      <c r="K71" s="22"/>
      <c r="L71" s="1"/>
      <c r="M71" s="1"/>
      <c r="N71" s="1"/>
      <c r="O71" s="2"/>
      <c r="P71" s="2"/>
      <c r="Q71" s="2"/>
    </row>
    <row r="72" spans="2:17" ht="15">
      <c r="B72" s="2"/>
      <c r="C72" s="1" t="s">
        <v>17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2:17" ht="12.75">
      <c r="B73" s="2"/>
      <c r="C73" s="2"/>
      <c r="D73" s="2"/>
      <c r="E73" s="2"/>
      <c r="F73" s="2"/>
      <c r="G73" s="2"/>
      <c r="H73" s="2" t="s">
        <v>27</v>
      </c>
      <c r="I73" s="2"/>
      <c r="J73" s="2"/>
      <c r="K73" s="2"/>
      <c r="L73" s="2"/>
      <c r="M73" s="2"/>
      <c r="N73" s="2"/>
      <c r="O73" s="2"/>
      <c r="P73" s="2"/>
      <c r="Q73" s="2"/>
    </row>
    <row r="74" spans="2:17" ht="15">
      <c r="B74" s="2"/>
      <c r="C74" s="1" t="s">
        <v>26</v>
      </c>
      <c r="D74" s="2"/>
      <c r="E74" s="2"/>
      <c r="F74" s="2"/>
      <c r="G74" s="2"/>
      <c r="H74" s="2" t="s">
        <v>24</v>
      </c>
      <c r="I74" s="2"/>
      <c r="J74" s="2"/>
      <c r="K74" s="2"/>
      <c r="L74" s="2"/>
      <c r="M74" s="2"/>
      <c r="N74" s="2"/>
      <c r="O74" s="2"/>
      <c r="P74" s="2"/>
      <c r="Q74" s="2"/>
    </row>
    <row r="75" spans="2:17" ht="12.75">
      <c r="B75" s="2"/>
      <c r="C75" s="2"/>
      <c r="D75" s="2"/>
      <c r="E75" s="2"/>
      <c r="F75" s="2"/>
      <c r="G75" s="2"/>
      <c r="H75" s="93" t="s">
        <v>18</v>
      </c>
      <c r="I75" s="93"/>
      <c r="J75" s="2"/>
      <c r="K75" s="2"/>
      <c r="L75" s="2"/>
      <c r="M75" s="2"/>
      <c r="N75" s="2"/>
      <c r="O75" s="2"/>
      <c r="P75" s="2"/>
      <c r="Q75" s="2"/>
    </row>
  </sheetData>
  <sheetProtection/>
  <mergeCells count="69">
    <mergeCell ref="O18:O21"/>
    <mergeCell ref="B17:M17"/>
    <mergeCell ref="D18:D21"/>
    <mergeCell ref="E18:E21"/>
    <mergeCell ref="F18:I18"/>
    <mergeCell ref="F40:G40"/>
    <mergeCell ref="F36:G36"/>
    <mergeCell ref="B37:C37"/>
    <mergeCell ref="F38:G38"/>
    <mergeCell ref="F39:G39"/>
    <mergeCell ref="F42:G42"/>
    <mergeCell ref="J18:M18"/>
    <mergeCell ref="B33:N33"/>
    <mergeCell ref="J23:L23"/>
    <mergeCell ref="B28:N28"/>
    <mergeCell ref="B7:N7"/>
    <mergeCell ref="B8:N8"/>
    <mergeCell ref="B9:N9"/>
    <mergeCell ref="B10:N10"/>
    <mergeCell ref="B14:J14"/>
    <mergeCell ref="K14:M14"/>
    <mergeCell ref="N18:N21"/>
    <mergeCell ref="B19:C20"/>
    <mergeCell ref="K19:K21"/>
    <mergeCell ref="L19:L21"/>
    <mergeCell ref="B22:C22"/>
    <mergeCell ref="B54:K54"/>
    <mergeCell ref="B56:D56"/>
    <mergeCell ref="E56:F56"/>
    <mergeCell ref="G56:I56"/>
    <mergeCell ref="B45:C45"/>
    <mergeCell ref="D47:F47"/>
    <mergeCell ref="B57:D57"/>
    <mergeCell ref="E57:F57"/>
    <mergeCell ref="G57:I57"/>
    <mergeCell ref="C58:D58"/>
    <mergeCell ref="E58:F58"/>
    <mergeCell ref="G58:I58"/>
    <mergeCell ref="C59:D59"/>
    <mergeCell ref="E59:F59"/>
    <mergeCell ref="G59:I59"/>
    <mergeCell ref="C60:D60"/>
    <mergeCell ref="E60:F60"/>
    <mergeCell ref="G60:I60"/>
    <mergeCell ref="C61:D61"/>
    <mergeCell ref="E61:F61"/>
    <mergeCell ref="G61:I61"/>
    <mergeCell ref="C62:D62"/>
    <mergeCell ref="E62:F62"/>
    <mergeCell ref="G62:I62"/>
    <mergeCell ref="E66:F66"/>
    <mergeCell ref="G66:H66"/>
    <mergeCell ref="C63:D63"/>
    <mergeCell ref="E63:F63"/>
    <mergeCell ref="G63:I63"/>
    <mergeCell ref="M63:Q63"/>
    <mergeCell ref="C64:D64"/>
    <mergeCell ref="E64:F64"/>
    <mergeCell ref="G64:I64"/>
    <mergeCell ref="N2:O2"/>
    <mergeCell ref="N3:O3"/>
    <mergeCell ref="N4:O4"/>
    <mergeCell ref="C67:D67"/>
    <mergeCell ref="G67:H67"/>
    <mergeCell ref="H75:I75"/>
    <mergeCell ref="C65:D65"/>
    <mergeCell ref="E65:F65"/>
    <mergeCell ref="G65:I65"/>
    <mergeCell ref="C66:D6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Q76"/>
  <sheetViews>
    <sheetView zoomScalePageLayoutView="0" workbookViewId="0" topLeftCell="A31">
      <selection activeCell="D42" sqref="D42:D44"/>
    </sheetView>
  </sheetViews>
  <sheetFormatPr defaultColWidth="9.140625" defaultRowHeight="12.75"/>
  <cols>
    <col min="1" max="1" width="3.421875" style="0" customWidth="1"/>
    <col min="2" max="2" width="5.00390625" style="0" customWidth="1"/>
    <col min="3" max="3" width="33.7109375" style="0" customWidth="1"/>
    <col min="4" max="4" width="11.8515625" style="0" customWidth="1"/>
    <col min="5" max="5" width="12.140625" style="0" customWidth="1"/>
    <col min="6" max="6" width="11.140625" style="0" customWidth="1"/>
    <col min="8" max="8" width="11.421875" style="0" customWidth="1"/>
    <col min="9" max="9" width="14.8515625" style="0" customWidth="1"/>
    <col min="10" max="10" width="10.7109375" style="0" customWidth="1"/>
    <col min="12" max="12" width="13.00390625" style="0" customWidth="1"/>
    <col min="14" max="14" width="17.421875" style="0" customWidth="1"/>
    <col min="15" max="15" width="16.8515625" style="0" customWidth="1"/>
  </cols>
  <sheetData>
    <row r="3" spans="14:15" ht="12.75">
      <c r="N3" s="91" t="s">
        <v>86</v>
      </c>
      <c r="O3" s="91"/>
    </row>
    <row r="4" spans="14:15" ht="12.75">
      <c r="N4" s="92" t="s">
        <v>87</v>
      </c>
      <c r="O4" s="92"/>
    </row>
    <row r="5" spans="14:15" ht="12.75">
      <c r="N5" s="92" t="s">
        <v>88</v>
      </c>
      <c r="O5" s="92"/>
    </row>
    <row r="7" spans="1:1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22.5">
      <c r="A8" s="2"/>
      <c r="B8" s="155" t="s">
        <v>47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</row>
    <row r="9" spans="1:14" ht="22.5">
      <c r="A9" s="2"/>
      <c r="B9" s="155" t="s">
        <v>48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</row>
    <row r="10" spans="1:14" ht="12.75">
      <c r="A10" s="2"/>
      <c r="B10" s="156" t="s">
        <v>49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</row>
    <row r="11" spans="1:14" ht="15.75">
      <c r="A11" s="2"/>
      <c r="B11" s="157" t="s">
        <v>50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</row>
    <row r="12" spans="1:1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5" spans="2:15" ht="14.25">
      <c r="B15" s="153" t="s">
        <v>30</v>
      </c>
      <c r="C15" s="153"/>
      <c r="D15" s="153"/>
      <c r="E15" s="153"/>
      <c r="F15" s="153"/>
      <c r="G15" s="153"/>
      <c r="H15" s="153"/>
      <c r="I15" s="153"/>
      <c r="J15" s="153"/>
      <c r="K15" s="153" t="s">
        <v>91</v>
      </c>
      <c r="L15" s="153"/>
      <c r="M15" s="153"/>
      <c r="N15" s="26"/>
      <c r="O15" s="26"/>
    </row>
    <row r="16" spans="2:13" ht="15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2:17" ht="12.75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23"/>
      <c r="O17" s="23"/>
      <c r="P17" s="2"/>
      <c r="Q17" s="2"/>
    </row>
    <row r="18" spans="2:17" ht="32.25" customHeight="1">
      <c r="B18" s="167" t="s">
        <v>82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"/>
      <c r="O18" s="2"/>
      <c r="P18" s="2"/>
      <c r="Q18" s="2"/>
    </row>
    <row r="19" spans="2:17" ht="15">
      <c r="B19" s="3"/>
      <c r="C19" s="4"/>
      <c r="D19" s="168" t="s">
        <v>23</v>
      </c>
      <c r="E19" s="171" t="s">
        <v>52</v>
      </c>
      <c r="F19" s="158" t="s">
        <v>7</v>
      </c>
      <c r="G19" s="159"/>
      <c r="H19" s="159"/>
      <c r="I19" s="160"/>
      <c r="J19" s="158" t="s">
        <v>8</v>
      </c>
      <c r="K19" s="159"/>
      <c r="L19" s="159"/>
      <c r="M19" s="160"/>
      <c r="N19" s="161" t="s">
        <v>58</v>
      </c>
      <c r="O19" s="164" t="s">
        <v>85</v>
      </c>
      <c r="P19" s="2"/>
      <c r="Q19" s="2"/>
    </row>
    <row r="20" spans="2:17" ht="12.75">
      <c r="B20" s="140" t="s">
        <v>6</v>
      </c>
      <c r="C20" s="141"/>
      <c r="D20" s="169"/>
      <c r="E20" s="172"/>
      <c r="F20" s="5" t="s">
        <v>0</v>
      </c>
      <c r="G20" s="5" t="s">
        <v>2</v>
      </c>
      <c r="H20" s="5"/>
      <c r="I20" s="5"/>
      <c r="J20" s="5" t="s">
        <v>0</v>
      </c>
      <c r="K20" s="142" t="s">
        <v>57</v>
      </c>
      <c r="L20" s="145" t="s">
        <v>4</v>
      </c>
      <c r="M20" s="5"/>
      <c r="N20" s="162"/>
      <c r="O20" s="165"/>
      <c r="P20" s="2"/>
      <c r="Q20" s="2"/>
    </row>
    <row r="21" spans="2:17" ht="12.75">
      <c r="B21" s="140"/>
      <c r="C21" s="141"/>
      <c r="D21" s="169"/>
      <c r="E21" s="172"/>
      <c r="F21" s="6" t="s">
        <v>21</v>
      </c>
      <c r="G21" s="6" t="s">
        <v>3</v>
      </c>
      <c r="H21" s="6" t="s">
        <v>4</v>
      </c>
      <c r="I21" s="6" t="s">
        <v>5</v>
      </c>
      <c r="J21" s="6" t="s">
        <v>21</v>
      </c>
      <c r="K21" s="143"/>
      <c r="L21" s="146"/>
      <c r="M21" s="6" t="s">
        <v>5</v>
      </c>
      <c r="N21" s="162"/>
      <c r="O21" s="165"/>
      <c r="P21" s="2"/>
      <c r="Q21" s="2"/>
    </row>
    <row r="22" spans="2:17" ht="13.5" customHeight="1">
      <c r="B22" s="7"/>
      <c r="C22" s="8"/>
      <c r="D22" s="170"/>
      <c r="E22" s="173"/>
      <c r="F22" s="9" t="s">
        <v>1</v>
      </c>
      <c r="G22" s="9"/>
      <c r="H22" s="9"/>
      <c r="I22" s="9"/>
      <c r="J22" s="9" t="s">
        <v>1</v>
      </c>
      <c r="K22" s="144"/>
      <c r="L22" s="147"/>
      <c r="M22" s="9"/>
      <c r="N22" s="163"/>
      <c r="O22" s="166"/>
      <c r="P22" s="2"/>
      <c r="Q22" s="2"/>
    </row>
    <row r="23" spans="2:17" ht="15">
      <c r="B23" s="148" t="s">
        <v>9</v>
      </c>
      <c r="C23" s="149"/>
      <c r="D23" s="35">
        <f>SUM(D25:D28)</f>
        <v>11.120000000000001</v>
      </c>
      <c r="E23" s="51">
        <f>SUM(E25:E28)</f>
        <v>0.9999999999999999</v>
      </c>
      <c r="F23" s="89">
        <v>5174.13</v>
      </c>
      <c r="G23" s="31"/>
      <c r="H23" s="31"/>
      <c r="I23" s="37">
        <f>F23+F30</f>
        <v>5639.43</v>
      </c>
      <c r="J23" s="87">
        <v>1937.15</v>
      </c>
      <c r="K23" s="52"/>
      <c r="L23" s="52"/>
      <c r="M23" s="37">
        <f>J23+J30</f>
        <v>2079.38</v>
      </c>
      <c r="N23" s="29">
        <f>M23-I23</f>
        <v>-3560.05</v>
      </c>
      <c r="O23" s="29">
        <f>N23+окт!O22</f>
        <v>-38512.549999999996</v>
      </c>
      <c r="P23" s="2"/>
      <c r="Q23" s="2"/>
    </row>
    <row r="24" spans="3:17" ht="24" customHeight="1">
      <c r="C24" s="85">
        <f>D23+D30</f>
        <v>12.120000000000001</v>
      </c>
      <c r="D24" s="84"/>
      <c r="E24" s="84"/>
      <c r="F24" s="84"/>
      <c r="G24" s="84"/>
      <c r="H24" s="84"/>
      <c r="I24" s="84"/>
      <c r="J24" s="150" t="s">
        <v>19</v>
      </c>
      <c r="K24" s="151"/>
      <c r="L24" s="152"/>
      <c r="M24" s="38">
        <f>M23*100/I23</f>
        <v>36.872166158636595</v>
      </c>
      <c r="N24" s="29"/>
      <c r="O24" s="29"/>
      <c r="P24" s="2"/>
      <c r="Q24" s="2"/>
    </row>
    <row r="25" spans="2:17" ht="18" customHeight="1">
      <c r="B25" s="48">
        <v>1</v>
      </c>
      <c r="C25" s="49" t="s">
        <v>89</v>
      </c>
      <c r="D25" s="46">
        <v>2.3</v>
      </c>
      <c r="E25" s="50">
        <f>D25/D23</f>
        <v>0.20683453237410068</v>
      </c>
      <c r="F25" s="27">
        <f>E25*F23</f>
        <v>1070.1887589928056</v>
      </c>
      <c r="G25" s="24"/>
      <c r="H25" s="24"/>
      <c r="I25" s="24"/>
      <c r="J25" s="27">
        <f>E25*J23</f>
        <v>400.6695143884892</v>
      </c>
      <c r="K25" s="24"/>
      <c r="L25" s="18"/>
      <c r="M25" s="18"/>
      <c r="N25" s="29">
        <f>J25-F25</f>
        <v>-669.5192446043163</v>
      </c>
      <c r="O25" s="29">
        <f>N25+окт!O24</f>
        <v>-7177.408509034355</v>
      </c>
      <c r="P25" s="2"/>
      <c r="Q25" s="2"/>
    </row>
    <row r="26" spans="2:17" ht="18" customHeight="1">
      <c r="B26" s="48">
        <v>2</v>
      </c>
      <c r="C26" s="49" t="s">
        <v>56</v>
      </c>
      <c r="D26" s="46">
        <v>3.4</v>
      </c>
      <c r="E26" s="50">
        <f>D26/D23</f>
        <v>0.3057553956834532</v>
      </c>
      <c r="F26" s="27">
        <f>E26*F23</f>
        <v>1582.0181654676257</v>
      </c>
      <c r="G26" s="24"/>
      <c r="H26" s="24"/>
      <c r="I26" s="24"/>
      <c r="J26" s="27">
        <f>E26*J23</f>
        <v>592.2940647482014</v>
      </c>
      <c r="K26" s="24"/>
      <c r="L26" s="18"/>
      <c r="M26" s="18"/>
      <c r="N26" s="29">
        <f>J26-F26</f>
        <v>-989.7241007194243</v>
      </c>
      <c r="O26" s="29">
        <f>N26+окт!O25</f>
        <v>-10610.082143789918</v>
      </c>
      <c r="P26" s="2"/>
      <c r="Q26" s="2"/>
    </row>
    <row r="27" spans="2:17" ht="20.25" customHeight="1">
      <c r="B27" s="48">
        <v>3</v>
      </c>
      <c r="C27" s="49" t="s">
        <v>55</v>
      </c>
      <c r="D27" s="86">
        <v>3.62</v>
      </c>
      <c r="E27" s="50">
        <f>D27/D23</f>
        <v>0.3255395683453237</v>
      </c>
      <c r="F27" s="27">
        <f>E27*F23</f>
        <v>1684.3840467625898</v>
      </c>
      <c r="G27" s="24"/>
      <c r="H27" s="24"/>
      <c r="I27" s="24"/>
      <c r="J27" s="27">
        <f>E27*J23</f>
        <v>630.6189748201439</v>
      </c>
      <c r="K27" s="24"/>
      <c r="L27" s="18"/>
      <c r="M27" s="18"/>
      <c r="N27" s="29">
        <f>J27-F27</f>
        <v>-1053.765071942446</v>
      </c>
      <c r="O27" s="29">
        <f>N27+окт!O26</f>
        <v>-11296.616870741029</v>
      </c>
      <c r="P27" s="2"/>
      <c r="Q27" s="2"/>
    </row>
    <row r="28" spans="2:17" ht="19.5" customHeight="1">
      <c r="B28" s="48">
        <v>4</v>
      </c>
      <c r="C28" s="49" t="s">
        <v>54</v>
      </c>
      <c r="D28" s="46">
        <v>1.8</v>
      </c>
      <c r="E28" s="50">
        <f>D28/D23</f>
        <v>0.1618705035971223</v>
      </c>
      <c r="F28" s="27">
        <f>E28*F23</f>
        <v>837.5390287769784</v>
      </c>
      <c r="G28" s="24"/>
      <c r="H28" s="24"/>
      <c r="I28" s="24"/>
      <c r="J28" s="27">
        <f>E28*J23</f>
        <v>313.5674460431655</v>
      </c>
      <c r="K28" s="24"/>
      <c r="L28" s="18"/>
      <c r="M28" s="18"/>
      <c r="N28" s="29">
        <f>J28-F28</f>
        <v>-523.971582733813</v>
      </c>
      <c r="O28" s="29">
        <f>N28+окт!O27</f>
        <v>-5617.102311418193</v>
      </c>
      <c r="P28" s="2"/>
      <c r="Q28" s="2"/>
    </row>
    <row r="29" spans="2:17" ht="19.5" customHeight="1">
      <c r="B29" s="182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9"/>
      <c r="O29" s="29"/>
      <c r="P29" s="2"/>
      <c r="Q29" s="2"/>
    </row>
    <row r="30" spans="2:17" ht="15.75" customHeight="1">
      <c r="B30" s="48">
        <v>5</v>
      </c>
      <c r="C30" s="49" t="s">
        <v>53</v>
      </c>
      <c r="D30" s="28">
        <v>1</v>
      </c>
      <c r="E30" s="50"/>
      <c r="F30" s="78">
        <v>465.3</v>
      </c>
      <c r="G30" s="24"/>
      <c r="H30" s="24"/>
      <c r="I30" s="24"/>
      <c r="J30" s="78">
        <v>142.23</v>
      </c>
      <c r="K30" s="24"/>
      <c r="L30" s="18"/>
      <c r="M30" s="18"/>
      <c r="N30" s="29">
        <f>J30-F30</f>
        <v>-323.07000000000005</v>
      </c>
      <c r="O30" s="29">
        <f>N30+окт!O29</f>
        <v>-3811.340165016502</v>
      </c>
      <c r="P30" s="2"/>
      <c r="Q30" s="2"/>
    </row>
    <row r="31" spans="2:17" ht="15">
      <c r="B31" s="1"/>
      <c r="C31" s="1"/>
      <c r="D31" s="1"/>
      <c r="E31" s="1"/>
      <c r="F31" s="10"/>
      <c r="G31" s="10"/>
      <c r="H31" s="10"/>
      <c r="I31" s="10"/>
      <c r="J31" s="10"/>
      <c r="K31" s="10"/>
      <c r="L31" s="1"/>
      <c r="M31" s="1"/>
      <c r="N31" s="1"/>
      <c r="O31" s="2"/>
      <c r="P31" s="2"/>
      <c r="Q31" s="2"/>
    </row>
    <row r="32" spans="2:17" ht="15">
      <c r="B32" s="1"/>
      <c r="C32" s="1"/>
      <c r="D32" s="1"/>
      <c r="E32" s="1"/>
      <c r="F32" s="10"/>
      <c r="G32" s="10"/>
      <c r="H32" s="10"/>
      <c r="I32" s="10"/>
      <c r="J32" s="10"/>
      <c r="K32" s="10"/>
      <c r="L32" s="1"/>
      <c r="M32" s="1"/>
      <c r="N32" s="1"/>
      <c r="O32" s="2"/>
      <c r="P32" s="2"/>
      <c r="Q32" s="2"/>
    </row>
    <row r="33" spans="2:17" ht="15">
      <c r="B33" s="1"/>
      <c r="C33" s="1"/>
      <c r="D33" s="1"/>
      <c r="E33" s="1"/>
      <c r="F33" s="10"/>
      <c r="G33" s="10"/>
      <c r="H33" s="10"/>
      <c r="I33" s="10"/>
      <c r="J33" s="10"/>
      <c r="K33" s="10"/>
      <c r="L33" s="1"/>
      <c r="M33" s="1"/>
      <c r="N33" s="1"/>
      <c r="O33" s="2"/>
      <c r="P33" s="2"/>
      <c r="Q33" s="2"/>
    </row>
    <row r="34" spans="2:17" ht="14.25">
      <c r="B34" s="153" t="s">
        <v>83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2"/>
      <c r="P34" s="2"/>
      <c r="Q34" s="2"/>
    </row>
    <row r="35" spans="2:17" ht="14.2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2"/>
      <c r="P35" s="2"/>
      <c r="Q35" s="2"/>
    </row>
    <row r="36" spans="2:17" ht="24.75" customHeight="1">
      <c r="B36" s="56" t="s">
        <v>51</v>
      </c>
      <c r="C36" s="55" t="s">
        <v>10</v>
      </c>
      <c r="D36" s="45" t="s">
        <v>22</v>
      </c>
      <c r="E36" s="45" t="s">
        <v>11</v>
      </c>
      <c r="F36" s="15"/>
      <c r="G36" s="54"/>
      <c r="H36" s="11"/>
      <c r="I36" s="1"/>
      <c r="J36" s="1"/>
      <c r="K36" s="1"/>
      <c r="L36" s="1"/>
      <c r="M36" s="1"/>
      <c r="N36" s="1"/>
      <c r="O36" s="2"/>
      <c r="P36" s="2"/>
      <c r="Q36" s="2"/>
    </row>
    <row r="37" spans="2:17" ht="15">
      <c r="B37" s="44">
        <v>1</v>
      </c>
      <c r="C37" s="57">
        <v>2</v>
      </c>
      <c r="D37" s="45">
        <v>3</v>
      </c>
      <c r="E37" s="45">
        <v>4</v>
      </c>
      <c r="F37" s="100"/>
      <c r="G37" s="100"/>
      <c r="H37" s="11"/>
      <c r="I37" s="1"/>
      <c r="J37" s="1"/>
      <c r="K37" s="1"/>
      <c r="L37" s="1"/>
      <c r="M37" s="1"/>
      <c r="N37" s="1"/>
      <c r="O37" s="2"/>
      <c r="P37" s="2"/>
      <c r="Q37" s="2"/>
    </row>
    <row r="38" spans="2:17" ht="15">
      <c r="B38" s="132" t="s">
        <v>9</v>
      </c>
      <c r="C38" s="133"/>
      <c r="D38" s="79">
        <f>D46+D50</f>
        <v>7262.76</v>
      </c>
      <c r="E38" s="45"/>
      <c r="F38" s="15"/>
      <c r="G38" s="15"/>
      <c r="H38" s="11"/>
      <c r="I38" s="1"/>
      <c r="J38" s="1"/>
      <c r="K38" s="1"/>
      <c r="L38" s="1"/>
      <c r="M38" s="1"/>
      <c r="N38" s="1"/>
      <c r="O38" s="2"/>
      <c r="P38" s="2"/>
      <c r="Q38" s="2"/>
    </row>
    <row r="39" spans="2:17" ht="15">
      <c r="B39" s="48">
        <v>1</v>
      </c>
      <c r="C39" s="42" t="s">
        <v>59</v>
      </c>
      <c r="D39" s="75">
        <v>4314.97</v>
      </c>
      <c r="E39" s="31"/>
      <c r="F39" s="134"/>
      <c r="G39" s="134"/>
      <c r="H39" s="12"/>
      <c r="I39" s="1"/>
      <c r="J39" s="1"/>
      <c r="K39" s="1"/>
      <c r="L39" s="1"/>
      <c r="M39" s="1"/>
      <c r="N39" s="1"/>
      <c r="O39" s="2"/>
      <c r="P39" s="2"/>
      <c r="Q39" s="2"/>
    </row>
    <row r="40" spans="2:17" ht="15">
      <c r="B40" s="48">
        <v>2</v>
      </c>
      <c r="C40" s="42" t="s">
        <v>60</v>
      </c>
      <c r="D40" s="76"/>
      <c r="E40" s="60"/>
      <c r="F40" s="154"/>
      <c r="G40" s="154"/>
      <c r="H40" s="12"/>
      <c r="I40" s="1"/>
      <c r="J40" s="1"/>
      <c r="K40" s="1"/>
      <c r="L40" s="1"/>
      <c r="M40" s="1"/>
      <c r="N40" s="1"/>
      <c r="O40" s="2"/>
      <c r="P40" s="2"/>
      <c r="Q40" s="2"/>
    </row>
    <row r="41" spans="2:17" ht="15">
      <c r="B41" s="48">
        <v>3</v>
      </c>
      <c r="C41" s="42" t="s">
        <v>61</v>
      </c>
      <c r="D41" s="75"/>
      <c r="E41" s="31"/>
      <c r="F41" s="154"/>
      <c r="G41" s="154"/>
      <c r="H41" s="12"/>
      <c r="I41" s="1"/>
      <c r="J41" s="1"/>
      <c r="K41" s="1"/>
      <c r="L41" s="1"/>
      <c r="M41" s="1"/>
      <c r="N41" s="1"/>
      <c r="O41" s="2"/>
      <c r="P41" s="2"/>
      <c r="Q41" s="2"/>
    </row>
    <row r="42" spans="2:17" ht="15">
      <c r="B42" s="48">
        <v>4</v>
      </c>
      <c r="C42" s="42" t="s">
        <v>65</v>
      </c>
      <c r="D42" s="90">
        <v>1434.06</v>
      </c>
      <c r="E42" s="31"/>
      <c r="F42" s="14"/>
      <c r="G42" s="14"/>
      <c r="H42" s="12"/>
      <c r="I42" s="1"/>
      <c r="J42" s="1"/>
      <c r="K42" s="1"/>
      <c r="L42" s="1"/>
      <c r="M42" s="1"/>
      <c r="N42" s="1"/>
      <c r="O42" s="2"/>
      <c r="P42" s="2"/>
      <c r="Q42" s="2"/>
    </row>
    <row r="43" spans="2:17" ht="15">
      <c r="B43" s="48">
        <v>5</v>
      </c>
      <c r="C43" s="42" t="s">
        <v>62</v>
      </c>
      <c r="D43" s="90">
        <v>796.7</v>
      </c>
      <c r="E43" s="33"/>
      <c r="F43" s="154"/>
      <c r="G43" s="154"/>
      <c r="H43" s="12"/>
      <c r="I43" s="1"/>
      <c r="J43" s="1"/>
      <c r="K43" s="1"/>
      <c r="L43" s="1"/>
      <c r="M43" s="1"/>
      <c r="N43" s="1"/>
      <c r="O43" s="2"/>
      <c r="P43" s="2"/>
      <c r="Q43" s="2"/>
    </row>
    <row r="44" spans="2:17" ht="15">
      <c r="B44" s="48">
        <v>6</v>
      </c>
      <c r="C44" s="42" t="s">
        <v>63</v>
      </c>
      <c r="D44" s="90">
        <v>717.03</v>
      </c>
      <c r="E44" s="33"/>
      <c r="F44" s="14"/>
      <c r="G44" s="14"/>
      <c r="H44" s="12"/>
      <c r="I44" s="1"/>
      <c r="J44" s="1"/>
      <c r="K44" s="1"/>
      <c r="L44" s="1"/>
      <c r="M44" s="1"/>
      <c r="N44" s="1"/>
      <c r="O44" s="2"/>
      <c r="P44" s="2"/>
      <c r="Q44" s="2"/>
    </row>
    <row r="45" spans="2:17" ht="15">
      <c r="B45" s="48">
        <v>7</v>
      </c>
      <c r="C45" s="42" t="s">
        <v>64</v>
      </c>
      <c r="D45" s="36"/>
      <c r="E45" s="33"/>
      <c r="F45" s="14"/>
      <c r="G45" s="14"/>
      <c r="H45" s="12"/>
      <c r="I45" s="1"/>
      <c r="J45" s="1"/>
      <c r="K45" s="1"/>
      <c r="L45" s="1"/>
      <c r="M45" s="1"/>
      <c r="N45" s="1"/>
      <c r="O45" s="2"/>
      <c r="P45" s="2"/>
      <c r="Q45" s="2"/>
    </row>
    <row r="46" spans="2:17" ht="15">
      <c r="B46" s="181" t="s">
        <v>12</v>
      </c>
      <c r="C46" s="181"/>
      <c r="D46" s="80">
        <f>SUM(D39:D45)</f>
        <v>7262.76</v>
      </c>
      <c r="E46" s="34"/>
      <c r="F46" s="14"/>
      <c r="G46" s="14"/>
      <c r="H46" s="12"/>
      <c r="I46" s="1"/>
      <c r="J46" s="1"/>
      <c r="K46" s="1"/>
      <c r="L46" s="1"/>
      <c r="M46" s="1"/>
      <c r="N46" s="1"/>
      <c r="O46" s="2"/>
      <c r="P46" s="2"/>
      <c r="Q46" s="2"/>
    </row>
    <row r="47" spans="2:17" ht="15">
      <c r="B47" s="58"/>
      <c r="C47" s="58"/>
      <c r="D47" s="59"/>
      <c r="E47" s="59"/>
      <c r="F47" s="14"/>
      <c r="G47" s="14"/>
      <c r="H47" s="12"/>
      <c r="I47" s="1"/>
      <c r="J47" s="1"/>
      <c r="K47" s="1"/>
      <c r="L47" s="1"/>
      <c r="M47" s="1"/>
      <c r="N47" s="1"/>
      <c r="O47" s="2"/>
      <c r="P47" s="2"/>
      <c r="Q47" s="2"/>
    </row>
    <row r="48" spans="2:17" ht="15">
      <c r="B48" s="21" t="s">
        <v>20</v>
      </c>
      <c r="C48" s="19"/>
      <c r="D48" s="105"/>
      <c r="E48" s="105"/>
      <c r="F48" s="105"/>
      <c r="G48" s="14"/>
      <c r="H48" s="14"/>
      <c r="I48" s="14"/>
      <c r="J48" s="14"/>
      <c r="K48" s="14"/>
      <c r="L48" s="14"/>
      <c r="M48" s="1"/>
      <c r="N48" s="1"/>
      <c r="O48" s="2"/>
      <c r="P48" s="2"/>
      <c r="Q48" s="2"/>
    </row>
    <row r="49" spans="2:17" ht="15">
      <c r="B49" s="21"/>
      <c r="C49" s="19"/>
      <c r="D49" s="40"/>
      <c r="E49" s="40"/>
      <c r="F49" s="40"/>
      <c r="G49" s="14"/>
      <c r="H49" s="14"/>
      <c r="I49" s="14"/>
      <c r="J49" s="14"/>
      <c r="K49" s="14"/>
      <c r="L49" s="14"/>
      <c r="M49" s="1"/>
      <c r="N49" s="1"/>
      <c r="O49" s="2"/>
      <c r="P49" s="2"/>
      <c r="Q49" s="2"/>
    </row>
    <row r="50" spans="2:17" ht="15">
      <c r="B50" s="62">
        <v>8</v>
      </c>
      <c r="C50" s="61" t="s">
        <v>20</v>
      </c>
      <c r="D50" s="62"/>
      <c r="E50" s="62"/>
      <c r="F50" s="40"/>
      <c r="G50" s="14"/>
      <c r="H50" s="14"/>
      <c r="I50" s="14"/>
      <c r="J50" s="14"/>
      <c r="K50" s="14"/>
      <c r="L50" s="14"/>
      <c r="M50" s="1"/>
      <c r="N50" s="1"/>
      <c r="O50" s="2"/>
      <c r="P50" s="2"/>
      <c r="Q50" s="2"/>
    </row>
    <row r="51" spans="2:17" ht="15">
      <c r="B51" s="21"/>
      <c r="C51" s="19"/>
      <c r="D51" s="40"/>
      <c r="E51" s="40"/>
      <c r="F51" s="40"/>
      <c r="G51" s="14"/>
      <c r="H51" s="14"/>
      <c r="I51" s="14"/>
      <c r="J51" s="14"/>
      <c r="K51" s="14"/>
      <c r="L51" s="14"/>
      <c r="M51" s="1"/>
      <c r="N51" s="1"/>
      <c r="O51" s="2"/>
      <c r="P51" s="2"/>
      <c r="Q51" s="2"/>
    </row>
    <row r="52" spans="2:17" ht="15">
      <c r="B52" s="13"/>
      <c r="C52" s="13"/>
      <c r="D52" s="13"/>
      <c r="E52" s="13"/>
      <c r="F52" s="13"/>
      <c r="G52" s="15"/>
      <c r="H52" s="16"/>
      <c r="I52" s="16"/>
      <c r="J52" s="20"/>
      <c r="K52" s="15"/>
      <c r="L52" s="15"/>
      <c r="M52" s="1"/>
      <c r="N52" s="1"/>
      <c r="O52" s="2"/>
      <c r="P52" s="2"/>
      <c r="Q52" s="2"/>
    </row>
    <row r="53" spans="2:17" ht="15">
      <c r="B53" s="13"/>
      <c r="C53" s="13"/>
      <c r="D53" s="13"/>
      <c r="E53" s="13"/>
      <c r="F53" s="13"/>
      <c r="G53" s="15"/>
      <c r="H53" s="16"/>
      <c r="I53" s="16"/>
      <c r="J53" s="17"/>
      <c r="K53" s="15"/>
      <c r="L53" s="15"/>
      <c r="M53" s="1"/>
      <c r="N53" s="1"/>
      <c r="O53" s="2"/>
      <c r="P53" s="2"/>
      <c r="Q53" s="2"/>
    </row>
    <row r="54" spans="2:17" ht="15">
      <c r="B54" s="13"/>
      <c r="C54" s="13"/>
      <c r="D54" s="13"/>
      <c r="E54" s="13"/>
      <c r="F54" s="13"/>
      <c r="G54" s="15"/>
      <c r="H54" s="16"/>
      <c r="I54" s="16"/>
      <c r="J54" s="17"/>
      <c r="K54" s="15"/>
      <c r="L54" s="15"/>
      <c r="M54" s="1"/>
      <c r="N54" s="1"/>
      <c r="O54" s="2"/>
      <c r="P54" s="2"/>
      <c r="Q54" s="2"/>
    </row>
    <row r="55" spans="2:17" ht="14.25">
      <c r="B55" s="135" t="s">
        <v>84</v>
      </c>
      <c r="C55" s="135"/>
      <c r="D55" s="135"/>
      <c r="E55" s="135"/>
      <c r="F55" s="135"/>
      <c r="G55" s="135"/>
      <c r="H55" s="135"/>
      <c r="I55" s="135"/>
      <c r="J55" s="135"/>
      <c r="K55" s="135"/>
      <c r="L55" s="63"/>
      <c r="M55" s="63"/>
      <c r="N55" s="63"/>
      <c r="O55" s="2"/>
      <c r="P55" s="2"/>
      <c r="Q55" s="2"/>
    </row>
    <row r="56" spans="2:17" ht="14.25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3"/>
      <c r="M56" s="63"/>
      <c r="N56" s="63"/>
      <c r="O56" s="2"/>
      <c r="P56" s="2"/>
      <c r="Q56" s="2"/>
    </row>
    <row r="57" spans="2:17" ht="15">
      <c r="B57" s="136" t="s">
        <v>13</v>
      </c>
      <c r="C57" s="137"/>
      <c r="D57" s="138"/>
      <c r="E57" s="139" t="s">
        <v>14</v>
      </c>
      <c r="F57" s="139"/>
      <c r="G57" s="136" t="s">
        <v>15</v>
      </c>
      <c r="H57" s="137"/>
      <c r="I57" s="138"/>
      <c r="J57" s="45" t="s">
        <v>16</v>
      </c>
      <c r="K57" s="54"/>
      <c r="L57" s="14"/>
      <c r="M57" s="1"/>
      <c r="N57" s="1"/>
      <c r="O57" s="2"/>
      <c r="P57" s="2"/>
      <c r="Q57" s="2"/>
    </row>
    <row r="58" spans="2:17" ht="15.75" thickBot="1">
      <c r="B58" s="122">
        <v>1</v>
      </c>
      <c r="C58" s="123"/>
      <c r="D58" s="124"/>
      <c r="E58" s="122">
        <v>2</v>
      </c>
      <c r="F58" s="124"/>
      <c r="G58" s="122">
        <v>3</v>
      </c>
      <c r="H58" s="123"/>
      <c r="I58" s="124"/>
      <c r="J58" s="69">
        <v>4</v>
      </c>
      <c r="K58" s="54"/>
      <c r="L58" s="14"/>
      <c r="M58" s="1"/>
      <c r="N58" s="1"/>
      <c r="O58" s="2"/>
      <c r="P58" s="2"/>
      <c r="Q58" s="2"/>
    </row>
    <row r="59" spans="2:17" ht="15">
      <c r="B59" s="70">
        <v>1</v>
      </c>
      <c r="C59" s="174" t="s">
        <v>28</v>
      </c>
      <c r="D59" s="175"/>
      <c r="E59" s="176">
        <f>окт!E60</f>
        <v>9087.900000000001</v>
      </c>
      <c r="F59" s="177"/>
      <c r="G59" s="178">
        <f>окт!G60</f>
        <v>67414.67</v>
      </c>
      <c r="H59" s="179"/>
      <c r="I59" s="180"/>
      <c r="J59" s="71">
        <f>E59-G59</f>
        <v>-58326.77</v>
      </c>
      <c r="K59" s="54"/>
      <c r="L59" s="12"/>
      <c r="M59" s="1"/>
      <c r="N59" s="1"/>
      <c r="O59" s="2"/>
      <c r="P59" s="2"/>
      <c r="Q59" s="2"/>
    </row>
    <row r="60" spans="2:17" ht="15">
      <c r="B60" s="47">
        <v>2</v>
      </c>
      <c r="C60" s="125" t="s">
        <v>29</v>
      </c>
      <c r="D60" s="126"/>
      <c r="E60" s="127">
        <f>M23</f>
        <v>2079.38</v>
      </c>
      <c r="F60" s="128"/>
      <c r="G60" s="129">
        <f>D38</f>
        <v>7262.76</v>
      </c>
      <c r="H60" s="130"/>
      <c r="I60" s="131"/>
      <c r="J60" s="72">
        <f>E60-G60</f>
        <v>-5183.38</v>
      </c>
      <c r="K60" s="54"/>
      <c r="L60" s="22"/>
      <c r="M60" s="1"/>
      <c r="N60" s="1"/>
      <c r="O60" s="2"/>
      <c r="P60" s="2"/>
      <c r="Q60" s="2"/>
    </row>
    <row r="61" spans="2:17" ht="15.75" thickBot="1">
      <c r="B61" s="73">
        <v>3</v>
      </c>
      <c r="C61" s="110" t="s">
        <v>25</v>
      </c>
      <c r="D61" s="111"/>
      <c r="E61" s="112">
        <f>E59+E60</f>
        <v>11167.280000000002</v>
      </c>
      <c r="F61" s="113"/>
      <c r="G61" s="114">
        <f>G59+G60</f>
        <v>74677.43</v>
      </c>
      <c r="H61" s="115"/>
      <c r="I61" s="116"/>
      <c r="J61" s="74">
        <f>J59+J60</f>
        <v>-63510.149999999994</v>
      </c>
      <c r="K61" s="54"/>
      <c r="L61" s="12"/>
      <c r="M61" s="1"/>
      <c r="N61" s="1"/>
      <c r="O61" s="2"/>
      <c r="P61" s="2"/>
      <c r="Q61" s="2"/>
    </row>
    <row r="62" spans="2:17" ht="34.5" customHeight="1">
      <c r="B62" s="25" t="s">
        <v>66</v>
      </c>
      <c r="C62" s="117" t="s">
        <v>89</v>
      </c>
      <c r="D62" s="118"/>
      <c r="E62" s="95">
        <f>J25+окт!E61</f>
        <v>2197.579915176769</v>
      </c>
      <c r="F62" s="96"/>
      <c r="G62" s="119">
        <f>D43+окт!G61</f>
        <v>11313.140000000003</v>
      </c>
      <c r="H62" s="120"/>
      <c r="I62" s="121"/>
      <c r="J62" s="77">
        <f>E62-G62</f>
        <v>-9115.560084823233</v>
      </c>
      <c r="K62" s="54"/>
      <c r="L62" s="12"/>
      <c r="M62" s="1"/>
      <c r="N62" s="1"/>
      <c r="O62" s="2"/>
      <c r="P62" s="2"/>
      <c r="Q62" s="2"/>
    </row>
    <row r="63" spans="2:17" ht="15">
      <c r="B63" s="48" t="s">
        <v>67</v>
      </c>
      <c r="C63" s="103" t="s">
        <v>56</v>
      </c>
      <c r="D63" s="104"/>
      <c r="E63" s="95">
        <f>J26+окт!E62</f>
        <v>3248.5963963482677</v>
      </c>
      <c r="F63" s="96"/>
      <c r="G63" s="107">
        <f>D39+D40+D41+D45+окт!G62</f>
        <v>43685.8</v>
      </c>
      <c r="H63" s="108"/>
      <c r="I63" s="109"/>
      <c r="J63" s="77">
        <f>E63-G63</f>
        <v>-40437.20360365174</v>
      </c>
      <c r="K63" s="54"/>
      <c r="L63" s="12"/>
      <c r="M63" s="1"/>
      <c r="N63" s="1"/>
      <c r="O63" s="2"/>
      <c r="P63" s="2"/>
      <c r="Q63" s="2"/>
    </row>
    <row r="64" spans="2:17" ht="15">
      <c r="B64" s="48" t="s">
        <v>68</v>
      </c>
      <c r="C64" s="103" t="s">
        <v>55</v>
      </c>
      <c r="D64" s="104"/>
      <c r="E64" s="95">
        <f>J27+окт!E63</f>
        <v>3458.7996925825673</v>
      </c>
      <c r="F64" s="96"/>
      <c r="G64" s="97">
        <f>D50+окт!G63</f>
        <v>0</v>
      </c>
      <c r="H64" s="98"/>
      <c r="I64" s="99"/>
      <c r="J64" s="77">
        <f>E64-G64</f>
        <v>3458.7996925825673</v>
      </c>
      <c r="K64" s="54"/>
      <c r="L64" s="12"/>
      <c r="M64" s="102"/>
      <c r="N64" s="102"/>
      <c r="O64" s="102"/>
      <c r="P64" s="102"/>
      <c r="Q64" s="102"/>
    </row>
    <row r="65" spans="2:17" ht="15">
      <c r="B65" s="48" t="s">
        <v>69</v>
      </c>
      <c r="C65" s="103" t="s">
        <v>54</v>
      </c>
      <c r="D65" s="104"/>
      <c r="E65" s="95">
        <f>J28+окт!E64</f>
        <v>1719.8451510079067</v>
      </c>
      <c r="F65" s="96"/>
      <c r="G65" s="97">
        <f>D42+окт!G64</f>
        <v>12906.539999999997</v>
      </c>
      <c r="H65" s="98"/>
      <c r="I65" s="99"/>
      <c r="J65" s="77">
        <f>E65-G65</f>
        <v>-11186.69484899209</v>
      </c>
      <c r="K65" s="54"/>
      <c r="L65" s="12"/>
      <c r="M65" s="1"/>
      <c r="N65" s="1"/>
      <c r="O65" s="2"/>
      <c r="P65" s="2"/>
      <c r="Q65" s="2"/>
    </row>
    <row r="66" spans="2:17" ht="15">
      <c r="B66" s="48" t="s">
        <v>70</v>
      </c>
      <c r="C66" s="94" t="s">
        <v>53</v>
      </c>
      <c r="D66" s="94"/>
      <c r="E66" s="95">
        <f>J30+окт!E65</f>
        <v>542.4588448844885</v>
      </c>
      <c r="F66" s="96"/>
      <c r="G66" s="97">
        <f>D44+окт!G65</f>
        <v>6771.949999999999</v>
      </c>
      <c r="H66" s="98"/>
      <c r="I66" s="99"/>
      <c r="J66" s="77">
        <f>E66-G66</f>
        <v>-6229.49115511551</v>
      </c>
      <c r="K66" s="54"/>
      <c r="L66" s="12"/>
      <c r="M66" s="1"/>
      <c r="N66" s="1"/>
      <c r="O66" s="2"/>
      <c r="P66" s="2"/>
      <c r="Q66" s="2"/>
    </row>
    <row r="67" spans="2:17" ht="15">
      <c r="B67" s="65"/>
      <c r="C67" s="100"/>
      <c r="D67" s="100"/>
      <c r="E67" s="100"/>
      <c r="F67" s="100"/>
      <c r="G67" s="101"/>
      <c r="H67" s="100"/>
      <c r="I67" s="66"/>
      <c r="J67" s="22"/>
      <c r="K67" s="54"/>
      <c r="L67" s="12"/>
      <c r="M67" s="1"/>
      <c r="N67" s="1"/>
      <c r="O67" s="2"/>
      <c r="P67" s="2"/>
      <c r="Q67" s="2"/>
    </row>
    <row r="68" spans="2:17" ht="15">
      <c r="B68" s="65"/>
      <c r="C68" s="100"/>
      <c r="D68" s="100"/>
      <c r="E68" s="43"/>
      <c r="F68" s="43"/>
      <c r="G68" s="105"/>
      <c r="H68" s="106"/>
      <c r="I68" s="67"/>
      <c r="J68" s="68"/>
      <c r="K68" s="54"/>
      <c r="L68" s="43"/>
      <c r="M68" s="2"/>
      <c r="N68" s="2"/>
      <c r="O68" s="2"/>
      <c r="P68" s="2"/>
      <c r="Q68" s="2"/>
    </row>
    <row r="69" spans="2:17" ht="15">
      <c r="B69" s="15"/>
      <c r="C69" s="15"/>
      <c r="D69" s="12"/>
      <c r="E69" s="12"/>
      <c r="F69" s="12"/>
      <c r="G69" s="16"/>
      <c r="H69" s="16"/>
      <c r="I69" s="16"/>
      <c r="J69" s="16"/>
      <c r="K69" s="22"/>
      <c r="L69" s="12"/>
      <c r="M69" s="1"/>
      <c r="N69" s="1"/>
      <c r="O69" s="2"/>
      <c r="P69" s="2"/>
      <c r="Q69" s="2"/>
    </row>
    <row r="70" spans="2:17" ht="15">
      <c r="B70" s="15"/>
      <c r="C70" s="15"/>
      <c r="D70" s="12"/>
      <c r="E70" s="12"/>
      <c r="F70" s="12"/>
      <c r="G70" s="16"/>
      <c r="H70" s="15"/>
      <c r="I70" s="16"/>
      <c r="J70" s="15"/>
      <c r="K70" s="22"/>
      <c r="L70" s="1"/>
      <c r="M70" s="1"/>
      <c r="N70" s="1"/>
      <c r="O70" s="2"/>
      <c r="P70" s="2"/>
      <c r="Q70" s="2"/>
    </row>
    <row r="71" spans="2:17" ht="15">
      <c r="B71" s="15"/>
      <c r="C71" s="15"/>
      <c r="D71" s="12"/>
      <c r="E71" s="12"/>
      <c r="F71" s="12"/>
      <c r="G71" s="16"/>
      <c r="H71" s="15"/>
      <c r="I71" s="16"/>
      <c r="J71" s="15"/>
      <c r="K71" s="22"/>
      <c r="L71" s="1"/>
      <c r="M71" s="1"/>
      <c r="N71" s="1"/>
      <c r="O71" s="2"/>
      <c r="P71" s="2"/>
      <c r="Q71" s="2"/>
    </row>
    <row r="72" spans="2:17" ht="15">
      <c r="B72" s="15"/>
      <c r="C72" s="15"/>
      <c r="D72" s="12"/>
      <c r="E72" s="12"/>
      <c r="F72" s="12"/>
      <c r="G72" s="16"/>
      <c r="H72" s="15"/>
      <c r="I72" s="16"/>
      <c r="J72" s="15"/>
      <c r="K72" s="22"/>
      <c r="L72" s="1"/>
      <c r="M72" s="1"/>
      <c r="N72" s="1"/>
      <c r="O72" s="2"/>
      <c r="P72" s="2"/>
      <c r="Q72" s="2"/>
    </row>
    <row r="73" spans="2:17" ht="15">
      <c r="B73" s="2"/>
      <c r="C73" s="1" t="s">
        <v>17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2:17" ht="12.75">
      <c r="B74" s="2"/>
      <c r="C74" s="2"/>
      <c r="D74" s="2"/>
      <c r="E74" s="2"/>
      <c r="F74" s="2"/>
      <c r="G74" s="2"/>
      <c r="H74" s="2" t="s">
        <v>27</v>
      </c>
      <c r="I74" s="2"/>
      <c r="J74" s="2"/>
      <c r="K74" s="2"/>
      <c r="L74" s="2"/>
      <c r="M74" s="2"/>
      <c r="N74" s="2"/>
      <c r="O74" s="2"/>
      <c r="P74" s="2"/>
      <c r="Q74" s="2"/>
    </row>
    <row r="75" spans="2:17" ht="15">
      <c r="B75" s="2"/>
      <c r="C75" s="1" t="s">
        <v>26</v>
      </c>
      <c r="D75" s="2"/>
      <c r="E75" s="2"/>
      <c r="F75" s="2"/>
      <c r="G75" s="2"/>
      <c r="H75" s="2" t="s">
        <v>24</v>
      </c>
      <c r="I75" s="2"/>
      <c r="J75" s="2"/>
      <c r="K75" s="2"/>
      <c r="L75" s="2"/>
      <c r="M75" s="2"/>
      <c r="N75" s="2"/>
      <c r="O75" s="2"/>
      <c r="P75" s="2"/>
      <c r="Q75" s="2"/>
    </row>
    <row r="76" spans="2:17" ht="12.75">
      <c r="B76" s="2"/>
      <c r="C76" s="2"/>
      <c r="D76" s="2"/>
      <c r="E76" s="2"/>
      <c r="F76" s="2"/>
      <c r="G76" s="2"/>
      <c r="H76" s="93" t="s">
        <v>18</v>
      </c>
      <c r="I76" s="93"/>
      <c r="J76" s="2"/>
      <c r="K76" s="2"/>
      <c r="L76" s="2"/>
      <c r="M76" s="2"/>
      <c r="N76" s="2"/>
      <c r="O76" s="2"/>
      <c r="P76" s="2"/>
      <c r="Q76" s="2"/>
    </row>
  </sheetData>
  <sheetProtection/>
  <mergeCells count="69">
    <mergeCell ref="N19:N22"/>
    <mergeCell ref="B20:C21"/>
    <mergeCell ref="K20:K22"/>
    <mergeCell ref="O19:O22"/>
    <mergeCell ref="G57:I57"/>
    <mergeCell ref="B18:M18"/>
    <mergeCell ref="D19:D22"/>
    <mergeCell ref="E19:E22"/>
    <mergeCell ref="F19:I19"/>
    <mergeCell ref="J19:M19"/>
    <mergeCell ref="B8:N8"/>
    <mergeCell ref="B9:N9"/>
    <mergeCell ref="B10:N10"/>
    <mergeCell ref="B11:N11"/>
    <mergeCell ref="B15:J15"/>
    <mergeCell ref="K15:M15"/>
    <mergeCell ref="L20:L22"/>
    <mergeCell ref="B23:C23"/>
    <mergeCell ref="B38:C38"/>
    <mergeCell ref="F39:G39"/>
    <mergeCell ref="F40:G40"/>
    <mergeCell ref="F41:G41"/>
    <mergeCell ref="J24:L24"/>
    <mergeCell ref="B34:N34"/>
    <mergeCell ref="F37:G37"/>
    <mergeCell ref="B29:N29"/>
    <mergeCell ref="F43:G43"/>
    <mergeCell ref="B46:C46"/>
    <mergeCell ref="D48:F48"/>
    <mergeCell ref="B55:K55"/>
    <mergeCell ref="B58:D58"/>
    <mergeCell ref="E58:F58"/>
    <mergeCell ref="G58:I58"/>
    <mergeCell ref="C59:D59"/>
    <mergeCell ref="E59:F59"/>
    <mergeCell ref="G59:I59"/>
    <mergeCell ref="B57:D57"/>
    <mergeCell ref="E57:F57"/>
    <mergeCell ref="C60:D60"/>
    <mergeCell ref="E60:F60"/>
    <mergeCell ref="G60:I60"/>
    <mergeCell ref="C61:D61"/>
    <mergeCell ref="E61:F61"/>
    <mergeCell ref="G61:I61"/>
    <mergeCell ref="C62:D62"/>
    <mergeCell ref="E62:F62"/>
    <mergeCell ref="G62:I62"/>
    <mergeCell ref="C63:D63"/>
    <mergeCell ref="E63:F63"/>
    <mergeCell ref="G63:I63"/>
    <mergeCell ref="C64:D64"/>
    <mergeCell ref="E64:F64"/>
    <mergeCell ref="G64:I64"/>
    <mergeCell ref="M64:Q64"/>
    <mergeCell ref="C65:D65"/>
    <mergeCell ref="E65:F65"/>
    <mergeCell ref="G65:I65"/>
    <mergeCell ref="C68:D68"/>
    <mergeCell ref="G68:H68"/>
    <mergeCell ref="N3:O3"/>
    <mergeCell ref="N4:O4"/>
    <mergeCell ref="N5:O5"/>
    <mergeCell ref="H76:I76"/>
    <mergeCell ref="C66:D66"/>
    <mergeCell ref="E66:F66"/>
    <mergeCell ref="G66:I66"/>
    <mergeCell ref="C67:D67"/>
    <mergeCell ref="E67:F67"/>
    <mergeCell ref="G67:H6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2015-04-13T02:31:07Z</cp:lastPrinted>
  <dcterms:created xsi:type="dcterms:W3CDTF">1996-10-08T23:32:33Z</dcterms:created>
  <dcterms:modified xsi:type="dcterms:W3CDTF">2015-04-28T03:45:40Z</dcterms:modified>
  <cp:category/>
  <cp:version/>
  <cp:contentType/>
  <cp:contentStatus/>
</cp:coreProperties>
</file>