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505" tabRatio="663" activeTab="12"/>
  </bookViews>
  <sheets>
    <sheet name="январь" sheetId="23" r:id="rId1"/>
    <sheet name="февраль" sheetId="24" r:id="rId2"/>
    <sheet name="март" sheetId="25" r:id="rId3"/>
    <sheet name="апрель" sheetId="26" r:id="rId4"/>
    <sheet name="май" sheetId="27" r:id="rId5"/>
    <sheet name="июнь" sheetId="28" r:id="rId6"/>
    <sheet name="июль" sheetId="29" r:id="rId7"/>
    <sheet name="август" sheetId="30" r:id="rId8"/>
    <sheet name="сентябрь" sheetId="31" r:id="rId9"/>
    <sheet name="октябрь" sheetId="32" r:id="rId10"/>
    <sheet name="ноябрь" sheetId="33" r:id="rId11"/>
    <sheet name="декабрь" sheetId="34" r:id="rId12"/>
    <sheet name="Свод17" sheetId="35" r:id="rId13"/>
    <sheet name="Итого за год" sheetId="36" r:id="rId14"/>
  </sheets>
  <definedNames>
    <definedName name="_xlnm.Print_Area" localSheetId="2">март!$A$1:$G$45</definedName>
    <definedName name="_xlnm.Print_Area" localSheetId="1">февраль!$A$1:$G$47</definedName>
    <definedName name="_xlnm.Print_Area" localSheetId="0">январь!$A$1:$G$45</definedName>
  </definedNames>
  <calcPr calcId="145621"/>
</workbook>
</file>

<file path=xl/calcChain.xml><?xml version="1.0" encoding="utf-8"?>
<calcChain xmlns="http://schemas.openxmlformats.org/spreadsheetml/2006/main">
  <c r="F4" i="36" l="1"/>
  <c r="E4" i="36"/>
  <c r="D4" i="36"/>
  <c r="C4" i="36"/>
  <c r="B4" i="36"/>
  <c r="G25" i="35"/>
  <c r="G24" i="35"/>
  <c r="H14" i="35"/>
  <c r="H43" i="35"/>
  <c r="G43" i="35"/>
  <c r="H42" i="35"/>
  <c r="G42" i="35"/>
  <c r="H37" i="35"/>
  <c r="H45" i="35" s="1"/>
  <c r="G37" i="35"/>
  <c r="G35" i="35"/>
  <c r="G34" i="35"/>
  <c r="G33" i="35"/>
  <c r="G32" i="35"/>
  <c r="G28" i="35"/>
  <c r="G31" i="33"/>
  <c r="G30" i="33"/>
  <c r="G30" i="34" l="1"/>
  <c r="G31" i="32"/>
  <c r="G30" i="32"/>
  <c r="G25" i="29"/>
  <c r="G24" i="29"/>
  <c r="G27" i="24" l="1"/>
  <c r="G34" i="34" l="1"/>
  <c r="G33" i="34"/>
  <c r="G34" i="33"/>
  <c r="G33" i="33"/>
  <c r="G34" i="32"/>
  <c r="G33" i="32"/>
  <c r="G33" i="31"/>
  <c r="G32" i="31"/>
  <c r="G33" i="30"/>
  <c r="G32" i="30"/>
  <c r="G36" i="29"/>
  <c r="G33" i="29"/>
  <c r="G33" i="28"/>
  <c r="G32" i="28"/>
  <c r="G33" i="27"/>
  <c r="G32" i="27"/>
  <c r="G33" i="26"/>
  <c r="G32" i="26"/>
  <c r="G33" i="25"/>
  <c r="G32" i="25"/>
  <c r="G35" i="24"/>
  <c r="G33" i="24"/>
  <c r="G34" i="23"/>
  <c r="G32" i="23"/>
  <c r="G34" i="28"/>
  <c r="G34" i="27"/>
  <c r="G34" i="26"/>
  <c r="G34" i="25"/>
  <c r="G36" i="24"/>
  <c r="G35" i="23"/>
  <c r="C5" i="36" l="1"/>
  <c r="B5" i="36"/>
  <c r="G3" i="36"/>
  <c r="G29" i="35" l="1"/>
  <c r="G28" i="24" l="1"/>
  <c r="G35" i="34" l="1"/>
  <c r="G35" i="33"/>
  <c r="G35" i="32"/>
  <c r="G34" i="31"/>
  <c r="G34" i="30"/>
  <c r="G37" i="29"/>
  <c r="G31" i="34" l="1"/>
  <c r="G27" i="34"/>
  <c r="G27" i="33"/>
  <c r="G37" i="33" s="1"/>
  <c r="F14" i="33" s="1"/>
  <c r="G27" i="32"/>
  <c r="G27" i="31"/>
  <c r="G27" i="30"/>
  <c r="G27" i="28"/>
  <c r="G37" i="34" l="1"/>
  <c r="F14" i="34" s="1"/>
  <c r="G37" i="32"/>
  <c r="F14" i="32" s="1"/>
  <c r="E5" i="36"/>
  <c r="G36" i="31"/>
  <c r="F14" i="31" s="1"/>
  <c r="G39" i="29"/>
  <c r="F14" i="29" s="1"/>
  <c r="G36" i="28"/>
  <c r="F14" i="28" s="1"/>
  <c r="G36" i="30"/>
  <c r="F14" i="30" s="1"/>
  <c r="F5" i="36"/>
  <c r="G27" i="27"/>
  <c r="G27" i="26"/>
  <c r="G27" i="25"/>
  <c r="G27" i="23"/>
  <c r="G45" i="35" l="1"/>
  <c r="F14" i="35" s="1"/>
  <c r="G37" i="23"/>
  <c r="F14" i="23" s="1"/>
  <c r="G36" i="26"/>
  <c r="F14" i="26" s="1"/>
  <c r="G36" i="27"/>
  <c r="F14" i="27" s="1"/>
  <c r="G38" i="24"/>
  <c r="F14" i="24" s="1"/>
  <c r="G36" i="25"/>
  <c r="F14" i="25" s="1"/>
  <c r="D5" i="36" l="1"/>
  <c r="G5" i="36" s="1"/>
  <c r="G4" i="36"/>
</calcChain>
</file>

<file path=xl/sharedStrings.xml><?xml version="1.0" encoding="utf-8"?>
<sst xmlns="http://schemas.openxmlformats.org/spreadsheetml/2006/main" count="844" uniqueCount="84">
  <si>
    <t>№ п/п</t>
  </si>
  <si>
    <t>Наименование работ</t>
  </si>
  <si>
    <t>Кол-во раз за период</t>
  </si>
  <si>
    <t>Стоимость работ всего, руб.</t>
  </si>
  <si>
    <t>САНИТАРНОЕ  СОДЕРЖАНИЕ</t>
  </si>
  <si>
    <t>Итого санитарное содержание:</t>
  </si>
  <si>
    <t>2</t>
  </si>
  <si>
    <t>СТРОИТЕЛЬНЫЕ КОНСТРУКЦИИ</t>
  </si>
  <si>
    <t>Итого строительные конструкции:</t>
  </si>
  <si>
    <t>3</t>
  </si>
  <si>
    <t>ИНЖЕНЕРНОЕ ОБОРУДОВАНИЕ</t>
  </si>
  <si>
    <t>Итого инженерное оборудование:</t>
  </si>
  <si>
    <t>Содержание общего имущества жилого дома</t>
  </si>
  <si>
    <t>4</t>
  </si>
  <si>
    <t>5</t>
  </si>
  <si>
    <t>6</t>
  </si>
  <si>
    <t>7</t>
  </si>
  <si>
    <t>ВСЕГО:</t>
  </si>
  <si>
    <t>постоянно</t>
  </si>
  <si>
    <t>Номер документа</t>
  </si>
  <si>
    <t>Дата составления</t>
  </si>
  <si>
    <t>Отчетный период</t>
  </si>
  <si>
    <t>с</t>
  </si>
  <si>
    <t>по</t>
  </si>
  <si>
    <t>1.</t>
  </si>
  <si>
    <t>Стоимость работ за 1 раз, руб.</t>
  </si>
  <si>
    <t>Сдал:</t>
  </si>
  <si>
    <t>м.п.</t>
  </si>
  <si>
    <t xml:space="preserve">Объект - </t>
  </si>
  <si>
    <t xml:space="preserve">Заказчик - </t>
  </si>
  <si>
    <t xml:space="preserve">Подрядчик (Исполнитель) - </t>
  </si>
  <si>
    <t>Собственники помещений многоквартирного дома</t>
  </si>
  <si>
    <t>номер</t>
  </si>
  <si>
    <t>дата</t>
  </si>
  <si>
    <t>Договор управления</t>
  </si>
  <si>
    <t>АКТ</t>
  </si>
  <si>
    <t>О ПРИЕМКЕ ВЫПОЛНЕННЫХ РАБОТ</t>
  </si>
  <si>
    <t>Принял:</t>
  </si>
  <si>
    <t>Стоимость работ по акту, руб.:</t>
  </si>
  <si>
    <t>по заявке</t>
  </si>
  <si>
    <t>МУП "УК ЖКХ", 652740, г.Калтан, пр-кт.Мира, д. 65а, тел. (38472) 3-02-60</t>
  </si>
  <si>
    <t xml:space="preserve">Вывоз КГО  </t>
  </si>
  <si>
    <t>Директор МУП "УК ЖКХ"</t>
  </si>
  <si>
    <t>М.А. Пивень</t>
  </si>
  <si>
    <t>МУП "УК ЖКХ"</t>
  </si>
  <si>
    <t>Муниципальное Унитарное Предприятие</t>
  </si>
  <si>
    <t xml:space="preserve">"Управляющая Компания Жилищно Коммунального </t>
  </si>
  <si>
    <t>Хозяйства"</t>
  </si>
  <si>
    <t>тел.(38472)3-02-60</t>
  </si>
  <si>
    <t>652740, Кемеровская обл., г.Калтан,</t>
  </si>
  <si>
    <t>проспект Мира 65а</t>
  </si>
  <si>
    <t>ИНН 4222014844; КПП 422201001</t>
  </si>
  <si>
    <t>Представитель совета МКД</t>
  </si>
  <si>
    <t>МКД № 4 по ул.Дзержинского, общ.пл.429,4 м кв.</t>
  </si>
  <si>
    <t>04/14</t>
  </si>
  <si>
    <t>по адресу: ул. Дзержинского, 4</t>
  </si>
  <si>
    <t>МКД № 4 по ул.Дзержинского, общ.пл.429,6 м кв.</t>
  </si>
  <si>
    <t>3.1</t>
  </si>
  <si>
    <t>2.1</t>
  </si>
  <si>
    <t>Вывоз ТБО (1,19 руб/м2 х 216,2 м2)</t>
  </si>
  <si>
    <t>Очистка кровли от снега</t>
  </si>
  <si>
    <t>Содержание земельного участка</t>
  </si>
  <si>
    <t>Содержание общего имущества</t>
  </si>
  <si>
    <t>Обеспечение устранения аварий</t>
  </si>
  <si>
    <t>Услуги по управлению</t>
  </si>
  <si>
    <t>Вывоз бытовых отходов</t>
  </si>
  <si>
    <t>Итого</t>
  </si>
  <si>
    <t>Тариф, руб</t>
  </si>
  <si>
    <t>Выполнено работ на сумму, руб</t>
  </si>
  <si>
    <t>план</t>
  </si>
  <si>
    <t>графа №</t>
  </si>
  <si>
    <t>Аварийно-диспетчерское обслуживание (1,8руб/м2 х 382,5м2)</t>
  </si>
  <si>
    <t>Услуга управления компании и начисления (2,3руб/м2 х  382,5м2)</t>
  </si>
  <si>
    <t>Устранение утечки на розливе ХВС (кв.5)</t>
  </si>
  <si>
    <t>Отогрев розлива ХВС (кв.5,7)</t>
  </si>
  <si>
    <t>1.1</t>
  </si>
  <si>
    <t>Окашивание территории</t>
  </si>
  <si>
    <t>Устранение утечки на вводе сети ХВС</t>
  </si>
  <si>
    <t>Устранение протечки в кровле (над кв.7)</t>
  </si>
  <si>
    <t>Развоздушивание системы отопления</t>
  </si>
  <si>
    <t>Развоздушивание, замена розлива участка системы ХВС (кв.5.7)</t>
  </si>
  <si>
    <t>3.2</t>
  </si>
  <si>
    <t>3.3</t>
  </si>
  <si>
    <t>Услуга управления компании и начисления (2,3руб/м2 х 382,5м2)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</si>
</sst>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 Cyr"/>
      <charset val="204"/>
    </font>
    <font>
      <b/>
      <i/>
      <sz val="11"/>
      <name val="Arial Cyr"/>
      <charset val="204"/>
    </font>
    <font>
      <b/>
      <i/>
      <sz val="12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6" fillId="0" borderId="0"/>
    <xf numFmtId="0" fontId="19" fillId="0" borderId="0"/>
  </cellStyleXfs>
  <cellXfs count="13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center" wrapText="1"/>
    </xf>
    <xf numFmtId="0" fontId="6" fillId="0" borderId="0" xfId="0" applyFont="1"/>
    <xf numFmtId="0" fontId="5" fillId="0" borderId="2" xfId="0" applyFont="1" applyBorder="1"/>
    <xf numFmtId="0" fontId="5" fillId="0" borderId="0" xfId="0" applyFont="1" applyAlignment="1">
      <alignment horizontal="center"/>
    </xf>
    <xf numFmtId="49" fontId="5" fillId="0" borderId="3" xfId="0" applyNumberFormat="1" applyFont="1" applyBorder="1" applyAlignment="1">
      <alignment horizontal="right"/>
    </xf>
    <xf numFmtId="0" fontId="5" fillId="0" borderId="4" xfId="0" applyFont="1" applyBorder="1"/>
    <xf numFmtId="4" fontId="5" fillId="0" borderId="5" xfId="0" applyNumberFormat="1" applyFont="1" applyBorder="1"/>
    <xf numFmtId="49" fontId="6" fillId="0" borderId="3" xfId="0" applyNumberFormat="1" applyFont="1" applyBorder="1" applyAlignment="1">
      <alignment horizontal="right"/>
    </xf>
    <xf numFmtId="0" fontId="6" fillId="0" borderId="1" xfId="0" applyFont="1" applyBorder="1"/>
    <xf numFmtId="4" fontId="6" fillId="0" borderId="5" xfId="0" applyNumberFormat="1" applyFont="1" applyBorder="1"/>
    <xf numFmtId="0" fontId="5" fillId="0" borderId="1" xfId="0" applyFont="1" applyBorder="1"/>
    <xf numFmtId="0" fontId="5" fillId="0" borderId="6" xfId="0" applyFont="1" applyBorder="1"/>
    <xf numFmtId="0" fontId="6" fillId="0" borderId="8" xfId="0" applyFont="1" applyBorder="1"/>
    <xf numFmtId="0" fontId="5" fillId="0" borderId="9" xfId="0" applyFont="1" applyBorder="1"/>
    <xf numFmtId="0" fontId="5" fillId="0" borderId="0" xfId="0" applyFont="1" applyBorder="1"/>
    <xf numFmtId="0" fontId="8" fillId="0" borderId="0" xfId="0" applyFont="1" applyAlignment="1">
      <alignment horizontal="right" vertical="top"/>
    </xf>
    <xf numFmtId="0" fontId="5" fillId="0" borderId="0" xfId="0" applyFont="1" applyBorder="1" applyAlignment="1">
      <alignment wrapText="1"/>
    </xf>
    <xf numFmtId="0" fontId="0" fillId="0" borderId="0" xfId="0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/>
    <xf numFmtId="0" fontId="0" fillId="0" borderId="0" xfId="0" applyBorder="1" applyAlignment="1"/>
    <xf numFmtId="0" fontId="5" fillId="0" borderId="6" xfId="0" applyFont="1" applyBorder="1" applyAlignment="1">
      <alignment wrapText="1"/>
    </xf>
    <xf numFmtId="49" fontId="6" fillId="0" borderId="7" xfId="0" applyNumberFormat="1" applyFont="1" applyBorder="1" applyAlignment="1">
      <alignment horizontal="right"/>
    </xf>
    <xf numFmtId="4" fontId="6" fillId="0" borderId="10" xfId="0" applyNumberFormat="1" applyFont="1" applyBorder="1"/>
    <xf numFmtId="49" fontId="5" fillId="0" borderId="11" xfId="0" applyNumberFormat="1" applyFont="1" applyBorder="1" applyAlignment="1">
      <alignment horizontal="right"/>
    </xf>
    <xf numFmtId="0" fontId="3" fillId="0" borderId="0" xfId="0" applyFont="1" applyAlignment="1">
      <alignment vertical="center" wrapText="1"/>
    </xf>
    <xf numFmtId="4" fontId="2" fillId="0" borderId="0" xfId="0" applyNumberFormat="1" applyFont="1"/>
    <xf numFmtId="49" fontId="5" fillId="0" borderId="3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0" fillId="0" borderId="0" xfId="0" applyFill="1"/>
    <xf numFmtId="0" fontId="6" fillId="0" borderId="1" xfId="0" applyFont="1" applyFill="1" applyBorder="1"/>
    <xf numFmtId="0" fontId="5" fillId="0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Fill="1"/>
    <xf numFmtId="4" fontId="1" fillId="0" borderId="0" xfId="0" applyNumberFormat="1" applyFont="1"/>
    <xf numFmtId="3" fontId="5" fillId="0" borderId="5" xfId="0" applyNumberFormat="1" applyFont="1" applyFill="1" applyBorder="1" applyAlignment="1">
      <alignment wrapText="1"/>
    </xf>
    <xf numFmtId="14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9" xfId="0" applyFont="1" applyFill="1" applyBorder="1"/>
    <xf numFmtId="4" fontId="5" fillId="0" borderId="5" xfId="0" applyNumberFormat="1" applyFont="1" applyFill="1" applyBorder="1" applyAlignment="1">
      <alignment wrapText="1"/>
    </xf>
    <xf numFmtId="0" fontId="9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9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17" fillId="0" borderId="1" xfId="1" applyFont="1" applyBorder="1"/>
    <xf numFmtId="0" fontId="17" fillId="0" borderId="1" xfId="1" applyFont="1" applyBorder="1" applyAlignment="1">
      <alignment horizontal="center" vertical="center" wrapText="1"/>
    </xf>
    <xf numFmtId="0" fontId="16" fillId="0" borderId="0" xfId="1" applyAlignment="1">
      <alignment horizontal="center" vertical="center" wrapText="1"/>
    </xf>
    <xf numFmtId="0" fontId="16" fillId="0" borderId="0" xfId="1"/>
    <xf numFmtId="0" fontId="17" fillId="0" borderId="1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/>
    </xf>
    <xf numFmtId="4" fontId="18" fillId="0" borderId="1" xfId="1" applyNumberFormat="1" applyFont="1" applyBorder="1" applyAlignment="1">
      <alignment horizontal="center"/>
    </xf>
    <xf numFmtId="4" fontId="17" fillId="0" borderId="1" xfId="1" applyNumberFormat="1" applyFont="1" applyBorder="1" applyAlignment="1">
      <alignment horizontal="center" vertical="center"/>
    </xf>
    <xf numFmtId="0" fontId="17" fillId="2" borderId="1" xfId="1" applyFont="1" applyFill="1" applyBorder="1" applyAlignment="1">
      <alignment horizontal="center" vertical="center"/>
    </xf>
    <xf numFmtId="4" fontId="17" fillId="2" borderId="1" xfId="1" applyNumberFormat="1" applyFont="1" applyFill="1" applyBorder="1" applyAlignment="1">
      <alignment horizontal="center" vertical="center"/>
    </xf>
    <xf numFmtId="4" fontId="18" fillId="2" borderId="1" xfId="1" applyNumberFormat="1" applyFont="1" applyFill="1" applyBorder="1" applyAlignment="1">
      <alignment horizontal="center" vertical="center"/>
    </xf>
    <xf numFmtId="0" fontId="18" fillId="2" borderId="1" xfId="1" applyFont="1" applyFill="1" applyBorder="1" applyAlignment="1">
      <alignment horizontal="center" vertical="center"/>
    </xf>
    <xf numFmtId="0" fontId="16" fillId="0" borderId="0" xfId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left"/>
    </xf>
    <xf numFmtId="0" fontId="5" fillId="0" borderId="16" xfId="0" applyFont="1" applyBorder="1" applyAlignment="1"/>
    <xf numFmtId="0" fontId="0" fillId="0" borderId="17" xfId="0" applyBorder="1" applyAlignment="1"/>
    <xf numFmtId="0" fontId="5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0" fontId="5" fillId="0" borderId="20" xfId="0" applyFont="1" applyBorder="1" applyAlignment="1"/>
    <xf numFmtId="0" fontId="0" fillId="0" borderId="9" xfId="0" applyBorder="1" applyAlignment="1"/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/>
    <xf numFmtId="0" fontId="5" fillId="0" borderId="2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4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/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1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8" xfId="0" applyFont="1" applyBorder="1" applyAlignment="1">
      <alignment wrapText="1"/>
    </xf>
    <xf numFmtId="0" fontId="6" fillId="0" borderId="8" xfId="0" applyFont="1" applyBorder="1" applyAlignment="1"/>
    <xf numFmtId="0" fontId="5" fillId="0" borderId="4" xfId="0" applyFont="1" applyBorder="1" applyAlignment="1">
      <alignment wrapText="1"/>
    </xf>
    <xf numFmtId="0" fontId="5" fillId="0" borderId="4" xfId="0" applyFont="1" applyBorder="1" applyAlignment="1"/>
    <xf numFmtId="0" fontId="5" fillId="0" borderId="18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4" fontId="0" fillId="0" borderId="0" xfId="0" applyNumberFormat="1" applyFill="1"/>
    <xf numFmtId="4" fontId="0" fillId="0" borderId="0" xfId="0" applyNumberForma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7" zoomScaleNormal="100" workbookViewId="0">
      <selection activeCell="A33" sqref="A33:XFD33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98" t="s">
        <v>44</v>
      </c>
      <c r="B1" s="99"/>
      <c r="C1" s="99"/>
      <c r="D1" s="99"/>
      <c r="E1" s="100" t="s">
        <v>48</v>
      </c>
      <c r="F1" s="100"/>
      <c r="G1" s="100"/>
      <c r="L1" s="51"/>
      <c r="M1" s="4"/>
    </row>
    <row r="2" spans="1:13" ht="15" x14ac:dyDescent="0.2">
      <c r="A2" s="101" t="s">
        <v>45</v>
      </c>
      <c r="B2" s="101"/>
      <c r="C2" s="101"/>
      <c r="D2" s="102" t="s">
        <v>49</v>
      </c>
      <c r="E2" s="102"/>
      <c r="F2" s="102"/>
      <c r="G2" s="102"/>
      <c r="L2" s="51"/>
      <c r="M2" s="4"/>
    </row>
    <row r="3" spans="1:13" ht="15" x14ac:dyDescent="0.2">
      <c r="A3" s="101" t="s">
        <v>46</v>
      </c>
      <c r="B3" s="101"/>
      <c r="C3" s="101"/>
      <c r="D3" s="102" t="s">
        <v>50</v>
      </c>
      <c r="E3" s="102"/>
      <c r="F3" s="102"/>
      <c r="G3" s="102"/>
      <c r="L3" s="51"/>
      <c r="M3" s="4"/>
    </row>
    <row r="4" spans="1:13" ht="15.75" thickBot="1" x14ac:dyDescent="0.25">
      <c r="A4" s="103" t="s">
        <v>47</v>
      </c>
      <c r="B4" s="103"/>
      <c r="C4" s="103"/>
      <c r="D4" s="104" t="s">
        <v>51</v>
      </c>
      <c r="E4" s="104"/>
      <c r="F4" s="104"/>
      <c r="G4" s="104"/>
      <c r="L4" s="51"/>
      <c r="M4" s="4"/>
    </row>
    <row r="5" spans="1:13" ht="28.5" customHeight="1" thickTop="1" x14ac:dyDescent="0.2">
      <c r="A5" s="105" t="s">
        <v>29</v>
      </c>
      <c r="B5" s="106"/>
      <c r="C5" s="21" t="s">
        <v>31</v>
      </c>
      <c r="E5" s="24"/>
    </row>
    <row r="6" spans="1:13" ht="25.5" customHeight="1" x14ac:dyDescent="0.2">
      <c r="A6" s="107" t="s">
        <v>30</v>
      </c>
      <c r="B6" s="108"/>
      <c r="C6" s="31" t="s">
        <v>40</v>
      </c>
      <c r="E6" s="26"/>
    </row>
    <row r="7" spans="1:13" x14ac:dyDescent="0.2">
      <c r="A7" s="109" t="s">
        <v>28</v>
      </c>
      <c r="B7" s="110"/>
      <c r="C7" s="21" t="s">
        <v>53</v>
      </c>
      <c r="E7" s="24"/>
      <c r="F7" s="27"/>
    </row>
    <row r="8" spans="1:13" x14ac:dyDescent="0.2">
      <c r="A8" s="29"/>
      <c r="B8" s="30"/>
      <c r="C8" s="30"/>
      <c r="D8" s="24"/>
      <c r="E8" s="28" t="s">
        <v>34</v>
      </c>
      <c r="F8" s="8" t="s">
        <v>32</v>
      </c>
      <c r="G8" s="54" t="s">
        <v>54</v>
      </c>
    </row>
    <row r="9" spans="1:13" x14ac:dyDescent="0.2">
      <c r="A9" s="29"/>
      <c r="B9" s="30"/>
      <c r="C9" s="30"/>
      <c r="D9" s="24"/>
      <c r="E9" s="25"/>
      <c r="F9" s="8" t="s">
        <v>33</v>
      </c>
      <c r="G9" s="53">
        <v>41887</v>
      </c>
    </row>
    <row r="10" spans="1:13" ht="6" customHeight="1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114" t="s">
        <v>19</v>
      </c>
      <c r="E11" s="114" t="s">
        <v>20</v>
      </c>
      <c r="F11" s="116" t="s">
        <v>21</v>
      </c>
      <c r="G11" s="116"/>
    </row>
    <row r="12" spans="1:13" x14ac:dyDescent="0.2">
      <c r="A12" s="6"/>
      <c r="B12" s="7"/>
      <c r="C12" s="7"/>
      <c r="D12" s="115"/>
      <c r="E12" s="115"/>
      <c r="F12" s="9" t="s">
        <v>22</v>
      </c>
      <c r="G12" s="9" t="s">
        <v>23</v>
      </c>
    </row>
    <row r="13" spans="1:13" ht="15" customHeight="1" x14ac:dyDescent="0.2">
      <c r="A13" s="7"/>
      <c r="B13" s="7"/>
      <c r="C13" s="7"/>
      <c r="D13" s="42">
        <v>1</v>
      </c>
      <c r="E13" s="10">
        <v>42766</v>
      </c>
      <c r="F13" s="10">
        <v>42736</v>
      </c>
      <c r="G13" s="10">
        <v>42766</v>
      </c>
    </row>
    <row r="14" spans="1:13" x14ac:dyDescent="0.2">
      <c r="A14" s="7"/>
      <c r="B14" s="7"/>
      <c r="C14" s="117" t="s">
        <v>38</v>
      </c>
      <c r="D14" s="117"/>
      <c r="E14" s="117"/>
      <c r="F14" s="118">
        <f>G37</f>
        <v>1825.528</v>
      </c>
      <c r="G14" s="118"/>
    </row>
    <row r="15" spans="1:13" ht="14.25" customHeight="1" x14ac:dyDescent="0.2">
      <c r="A15" s="121" t="s">
        <v>35</v>
      </c>
      <c r="B15" s="121"/>
      <c r="C15" s="121"/>
      <c r="D15" s="121" t="s">
        <v>35</v>
      </c>
      <c r="E15" s="121"/>
      <c r="F15" s="121"/>
      <c r="G15" s="121"/>
    </row>
    <row r="16" spans="1:13" ht="11.25" customHeight="1" x14ac:dyDescent="0.2">
      <c r="A16" s="121" t="s">
        <v>36</v>
      </c>
      <c r="B16" s="121"/>
      <c r="C16" s="121"/>
      <c r="D16" s="121"/>
      <c r="E16" s="121"/>
      <c r="F16" s="121"/>
      <c r="G16" s="121"/>
      <c r="H16" s="5"/>
      <c r="I16" s="48"/>
      <c r="J16" s="48"/>
    </row>
    <row r="17" spans="1:12" x14ac:dyDescent="0.2">
      <c r="A17" s="121" t="s">
        <v>55</v>
      </c>
      <c r="B17" s="121"/>
      <c r="C17" s="121"/>
      <c r="D17" s="121"/>
      <c r="E17" s="121"/>
      <c r="F17" s="121"/>
      <c r="G17" s="121"/>
      <c r="H17" s="111"/>
      <c r="I17" s="111"/>
      <c r="J17" s="111"/>
    </row>
    <row r="18" spans="1:12" ht="2.25" customHeight="1" x14ac:dyDescent="0.2">
      <c r="A18" s="13"/>
      <c r="B18" s="13"/>
      <c r="C18" s="13"/>
      <c r="D18" s="13"/>
      <c r="E18" s="13"/>
      <c r="F18" s="13"/>
      <c r="G18" s="13"/>
      <c r="H18" s="1"/>
      <c r="I18" s="48"/>
      <c r="J18" s="48"/>
    </row>
    <row r="19" spans="1:12" x14ac:dyDescent="0.2">
      <c r="A19" s="122" t="s">
        <v>12</v>
      </c>
      <c r="B19" s="122"/>
      <c r="C19" s="122"/>
      <c r="D19" s="122"/>
      <c r="E19" s="122"/>
      <c r="F19" s="122"/>
      <c r="G19" s="122"/>
      <c r="H19" s="5"/>
      <c r="I19" s="48"/>
      <c r="J19" s="48"/>
    </row>
    <row r="20" spans="1:12" ht="3.75" customHeight="1" x14ac:dyDescent="0.2">
      <c r="A20" s="7"/>
      <c r="B20" s="7"/>
      <c r="C20" s="7"/>
      <c r="D20" s="7"/>
      <c r="E20" s="7"/>
      <c r="F20" s="7"/>
      <c r="G20" s="7"/>
      <c r="H20" s="2"/>
    </row>
    <row r="21" spans="1:12" ht="6" customHeight="1" thickBot="1" x14ac:dyDescent="0.25">
      <c r="A21" s="7"/>
      <c r="B21" s="7"/>
      <c r="C21" s="7"/>
      <c r="D21" s="7"/>
      <c r="E21" s="7"/>
      <c r="F21" s="7"/>
      <c r="G21" s="7"/>
      <c r="H21" s="2"/>
    </row>
    <row r="22" spans="1:12" s="35" customFormat="1" ht="34.5" thickBot="1" x14ac:dyDescent="0.25">
      <c r="A22" s="45" t="s">
        <v>0</v>
      </c>
      <c r="B22" s="123" t="s">
        <v>1</v>
      </c>
      <c r="C22" s="123"/>
      <c r="D22" s="123"/>
      <c r="E22" s="46" t="s">
        <v>2</v>
      </c>
      <c r="F22" s="46" t="s">
        <v>25</v>
      </c>
      <c r="G22" s="47" t="s">
        <v>3</v>
      </c>
      <c r="I22" s="49"/>
      <c r="J22" s="49"/>
      <c r="K22" s="49"/>
      <c r="L22" s="49"/>
    </row>
    <row r="23" spans="1:12" x14ac:dyDescent="0.2">
      <c r="A23" s="34" t="s">
        <v>24</v>
      </c>
      <c r="B23" s="128" t="s">
        <v>4</v>
      </c>
      <c r="C23" s="128"/>
      <c r="D23" s="129"/>
      <c r="E23" s="15"/>
      <c r="F23" s="15"/>
      <c r="G23" s="12"/>
    </row>
    <row r="24" spans="1:12" s="3" customFormat="1" x14ac:dyDescent="0.2">
      <c r="A24" s="17"/>
      <c r="B24" s="112" t="s">
        <v>5</v>
      </c>
      <c r="C24" s="112"/>
      <c r="D24" s="113"/>
      <c r="E24" s="18"/>
      <c r="F24" s="41"/>
      <c r="G24" s="19">
        <v>0</v>
      </c>
      <c r="I24" s="4"/>
      <c r="J24" s="4"/>
      <c r="K24" s="4"/>
      <c r="L24" s="4"/>
    </row>
    <row r="25" spans="1:12" ht="9" customHeight="1" x14ac:dyDescent="0.2">
      <c r="A25" s="14"/>
      <c r="B25" s="119"/>
      <c r="C25" s="119"/>
      <c r="D25" s="120"/>
      <c r="E25" s="20"/>
      <c r="F25" s="39"/>
      <c r="G25" s="16"/>
    </row>
    <row r="26" spans="1:12" x14ac:dyDescent="0.2">
      <c r="A26" s="14" t="s">
        <v>6</v>
      </c>
      <c r="B26" s="119" t="s">
        <v>7</v>
      </c>
      <c r="C26" s="119"/>
      <c r="D26" s="120"/>
      <c r="E26" s="20"/>
      <c r="F26" s="39"/>
      <c r="G26" s="16"/>
    </row>
    <row r="27" spans="1:12" s="3" customFormat="1" x14ac:dyDescent="0.2">
      <c r="A27" s="17"/>
      <c r="B27" s="112" t="s">
        <v>8</v>
      </c>
      <c r="C27" s="112"/>
      <c r="D27" s="113"/>
      <c r="E27" s="18"/>
      <c r="F27" s="41"/>
      <c r="G27" s="19">
        <f>0</f>
        <v>0</v>
      </c>
      <c r="I27" s="4"/>
      <c r="J27" s="4"/>
      <c r="K27" s="4"/>
      <c r="L27" s="4"/>
    </row>
    <row r="28" spans="1:12" ht="9" customHeight="1" x14ac:dyDescent="0.2">
      <c r="A28" s="14"/>
      <c r="B28" s="119"/>
      <c r="C28" s="119"/>
      <c r="D28" s="120"/>
      <c r="E28" s="20"/>
      <c r="F28" s="39"/>
      <c r="G28" s="16"/>
    </row>
    <row r="29" spans="1:12" x14ac:dyDescent="0.2">
      <c r="A29" s="14" t="s">
        <v>9</v>
      </c>
      <c r="B29" s="119" t="s">
        <v>10</v>
      </c>
      <c r="C29" s="119"/>
      <c r="D29" s="120"/>
      <c r="E29" s="20"/>
      <c r="F29" s="39"/>
      <c r="G29" s="16"/>
    </row>
    <row r="30" spans="1:12" s="3" customFormat="1" x14ac:dyDescent="0.2">
      <c r="A30" s="17"/>
      <c r="B30" s="112" t="s">
        <v>11</v>
      </c>
      <c r="C30" s="112"/>
      <c r="D30" s="113"/>
      <c r="E30" s="18"/>
      <c r="F30" s="41"/>
      <c r="G30" s="19">
        <v>0</v>
      </c>
      <c r="I30" s="4"/>
      <c r="J30" s="4"/>
      <c r="K30" s="4"/>
      <c r="L30" s="4"/>
    </row>
    <row r="31" spans="1:12" ht="9" customHeight="1" x14ac:dyDescent="0.2">
      <c r="A31" s="14"/>
      <c r="B31" s="119"/>
      <c r="C31" s="119"/>
      <c r="D31" s="120"/>
      <c r="E31" s="20"/>
      <c r="F31" s="39"/>
      <c r="G31" s="16"/>
    </row>
    <row r="32" spans="1:12" s="40" customFormat="1" x14ac:dyDescent="0.2">
      <c r="A32" s="37" t="s">
        <v>13</v>
      </c>
      <c r="B32" s="124" t="s">
        <v>71</v>
      </c>
      <c r="C32" s="124"/>
      <c r="D32" s="125"/>
      <c r="E32" s="38" t="s">
        <v>18</v>
      </c>
      <c r="F32" s="39"/>
      <c r="G32" s="56">
        <f>1.8* 382.5</f>
        <v>688.5</v>
      </c>
      <c r="I32" s="4"/>
      <c r="J32" s="4"/>
      <c r="K32" s="4"/>
      <c r="L32" s="50"/>
    </row>
    <row r="33" spans="1:13" s="40" customFormat="1" x14ac:dyDescent="0.2">
      <c r="A33" s="37"/>
      <c r="B33" s="130" t="s">
        <v>73</v>
      </c>
      <c r="C33" s="131"/>
      <c r="D33" s="132"/>
      <c r="E33" s="38"/>
      <c r="F33" s="39"/>
      <c r="G33" s="56"/>
      <c r="I33" s="4"/>
      <c r="J33" s="4"/>
      <c r="K33" s="4"/>
      <c r="L33" s="50"/>
    </row>
    <row r="34" spans="1:13" s="40" customFormat="1" x14ac:dyDescent="0.2">
      <c r="A34" s="37" t="s">
        <v>14</v>
      </c>
      <c r="B34" s="124" t="s">
        <v>72</v>
      </c>
      <c r="C34" s="124"/>
      <c r="D34" s="125"/>
      <c r="E34" s="38" t="s">
        <v>18</v>
      </c>
      <c r="F34" s="39"/>
      <c r="G34" s="56">
        <f>2.3*382.5</f>
        <v>879.74999999999989</v>
      </c>
      <c r="I34" s="4"/>
      <c r="J34" s="4"/>
      <c r="K34" s="4"/>
      <c r="L34" s="50"/>
    </row>
    <row r="35" spans="1:13" s="40" customFormat="1" x14ac:dyDescent="0.2">
      <c r="A35" s="37" t="s">
        <v>15</v>
      </c>
      <c r="B35" s="124" t="s">
        <v>59</v>
      </c>
      <c r="C35" s="124"/>
      <c r="D35" s="125"/>
      <c r="E35" s="38" t="s">
        <v>18</v>
      </c>
      <c r="F35" s="39"/>
      <c r="G35" s="56">
        <f>1.19* 216.2</f>
        <v>257.27799999999996</v>
      </c>
      <c r="I35" s="4"/>
      <c r="J35" s="4"/>
      <c r="K35" s="4"/>
      <c r="L35" s="50"/>
    </row>
    <row r="36" spans="1:13" s="40" customFormat="1" ht="12.75" hidden="1" customHeight="1" x14ac:dyDescent="0.2">
      <c r="A36" s="37" t="s">
        <v>16</v>
      </c>
      <c r="B36" s="124" t="s">
        <v>41</v>
      </c>
      <c r="C36" s="124"/>
      <c r="D36" s="125"/>
      <c r="E36" s="38" t="s">
        <v>39</v>
      </c>
      <c r="F36" s="39"/>
      <c r="G36" s="52">
        <v>0</v>
      </c>
      <c r="I36" s="50"/>
      <c r="J36" s="50"/>
      <c r="K36" s="50"/>
      <c r="L36" s="50"/>
    </row>
    <row r="37" spans="1:13" s="3" customFormat="1" ht="13.5" thickBot="1" x14ac:dyDescent="0.25">
      <c r="A37" s="32"/>
      <c r="B37" s="126" t="s">
        <v>17</v>
      </c>
      <c r="C37" s="126"/>
      <c r="D37" s="127"/>
      <c r="E37" s="22"/>
      <c r="F37" s="22"/>
      <c r="G37" s="33">
        <f>G24+G27+G30+G32+G34+G35+G36</f>
        <v>1825.528</v>
      </c>
      <c r="H37" s="36"/>
      <c r="I37" s="50"/>
      <c r="J37" s="50"/>
      <c r="K37" s="50"/>
      <c r="L37" s="4"/>
    </row>
    <row r="38" spans="1:13" ht="7.5" customHeight="1" x14ac:dyDescent="0.2">
      <c r="A38" s="7"/>
      <c r="B38" s="7"/>
      <c r="C38" s="7"/>
      <c r="D38" s="7"/>
      <c r="E38" s="7"/>
      <c r="F38" s="7"/>
      <c r="G38" s="7"/>
      <c r="I38" s="50"/>
      <c r="J38" s="50"/>
      <c r="K38" s="50"/>
    </row>
    <row r="39" spans="1:13" x14ac:dyDescent="0.2">
      <c r="A39" s="7"/>
      <c r="B39" s="7"/>
      <c r="C39" s="7"/>
      <c r="D39" s="7"/>
      <c r="E39" s="7"/>
      <c r="F39" s="7"/>
      <c r="G39" s="7"/>
      <c r="H39" s="4"/>
    </row>
    <row r="40" spans="1:13" x14ac:dyDescent="0.2">
      <c r="A40" s="7"/>
      <c r="B40" s="7"/>
      <c r="C40" s="7"/>
      <c r="D40" s="7"/>
      <c r="E40" s="7"/>
      <c r="F40" s="7"/>
      <c r="G40" s="7"/>
      <c r="H40" s="4"/>
    </row>
    <row r="41" spans="1:13" s="4" customFormat="1" x14ac:dyDescent="0.2">
      <c r="A41" s="11" t="s">
        <v>26</v>
      </c>
      <c r="B41" s="11"/>
      <c r="C41" s="7" t="s">
        <v>42</v>
      </c>
      <c r="D41" s="23"/>
      <c r="E41" s="23"/>
      <c r="F41" s="7"/>
      <c r="G41" s="7" t="s">
        <v>43</v>
      </c>
      <c r="M41"/>
    </row>
    <row r="42" spans="1:13" s="4" customFormat="1" x14ac:dyDescent="0.2">
      <c r="A42" s="11"/>
      <c r="B42" s="11"/>
      <c r="C42" s="7"/>
      <c r="D42" s="24"/>
      <c r="E42" s="24"/>
      <c r="F42" s="7"/>
      <c r="G42" s="7"/>
      <c r="M42"/>
    </row>
    <row r="43" spans="1:13" s="4" customFormat="1" x14ac:dyDescent="0.2">
      <c r="A43" s="7"/>
      <c r="B43" s="7"/>
      <c r="C43" s="7" t="s">
        <v>27</v>
      </c>
      <c r="D43" s="7"/>
      <c r="E43" s="24"/>
      <c r="F43" s="24"/>
      <c r="G43" s="7"/>
      <c r="H43"/>
      <c r="M43"/>
    </row>
    <row r="44" spans="1:13" s="4" customFormat="1" ht="13.5" customHeight="1" x14ac:dyDescent="0.2">
      <c r="A44" s="7"/>
      <c r="B44" s="7"/>
      <c r="C44" s="7"/>
      <c r="D44" s="7"/>
      <c r="E44" s="7"/>
      <c r="F44" s="7"/>
      <c r="G44" s="7"/>
      <c r="H44"/>
    </row>
    <row r="45" spans="1:13" s="4" customFormat="1" x14ac:dyDescent="0.2">
      <c r="A45" s="11" t="s">
        <v>37</v>
      </c>
      <c r="B45" s="7"/>
      <c r="C45" s="7" t="s">
        <v>52</v>
      </c>
      <c r="D45" s="23"/>
      <c r="E45" s="23"/>
      <c r="F45" s="23"/>
      <c r="G45" s="55"/>
      <c r="H45" s="43"/>
    </row>
    <row r="46" spans="1:13" s="4" customFormat="1" ht="11.25" x14ac:dyDescent="0.2">
      <c r="H46" s="44"/>
    </row>
    <row r="47" spans="1:13" s="4" customFormat="1" ht="11.25" x14ac:dyDescent="0.2"/>
    <row r="48" spans="1:13" s="4" customFormat="1" ht="11.25" x14ac:dyDescent="0.2"/>
  </sheetData>
  <mergeCells count="37">
    <mergeCell ref="B36:D36"/>
    <mergeCell ref="B37:D37"/>
    <mergeCell ref="B31:D31"/>
    <mergeCell ref="B32:D32"/>
    <mergeCell ref="B23:D23"/>
    <mergeCell ref="B24:D24"/>
    <mergeCell ref="B25:D25"/>
    <mergeCell ref="B34:D34"/>
    <mergeCell ref="B35:D35"/>
    <mergeCell ref="B33:D33"/>
    <mergeCell ref="H17:J17"/>
    <mergeCell ref="B30:D30"/>
    <mergeCell ref="D11:D12"/>
    <mergeCell ref="E11:E12"/>
    <mergeCell ref="F11:G11"/>
    <mergeCell ref="C14:E14"/>
    <mergeCell ref="F14:G14"/>
    <mergeCell ref="B26:D26"/>
    <mergeCell ref="B27:D27"/>
    <mergeCell ref="B28:D28"/>
    <mergeCell ref="B29:D29"/>
    <mergeCell ref="A15:G15"/>
    <mergeCell ref="A16:G16"/>
    <mergeCell ref="A17:G17"/>
    <mergeCell ref="A19:G19"/>
    <mergeCell ref="B22:D22"/>
    <mergeCell ref="A4:C4"/>
    <mergeCell ref="D4:G4"/>
    <mergeCell ref="A5:B5"/>
    <mergeCell ref="A6:B6"/>
    <mergeCell ref="A7:B7"/>
    <mergeCell ref="A1:D1"/>
    <mergeCell ref="E1:G1"/>
    <mergeCell ref="A2:C2"/>
    <mergeCell ref="D2:G2"/>
    <mergeCell ref="A3:C3"/>
    <mergeCell ref="D3:G3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opLeftCell="A10" workbookViewId="0">
      <selection activeCell="A30" sqref="A30:XFD30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98" t="s">
        <v>44</v>
      </c>
      <c r="B1" s="99"/>
      <c r="C1" s="99"/>
      <c r="D1" s="99"/>
      <c r="E1" s="100" t="s">
        <v>48</v>
      </c>
      <c r="F1" s="100"/>
      <c r="G1" s="100"/>
      <c r="L1" s="51"/>
      <c r="M1" s="4"/>
    </row>
    <row r="2" spans="1:13" ht="15" x14ac:dyDescent="0.2">
      <c r="A2" s="101" t="s">
        <v>45</v>
      </c>
      <c r="B2" s="101"/>
      <c r="C2" s="101"/>
      <c r="D2" s="102" t="s">
        <v>49</v>
      </c>
      <c r="E2" s="102"/>
      <c r="F2" s="102"/>
      <c r="G2" s="102"/>
      <c r="L2" s="51"/>
      <c r="M2" s="4"/>
    </row>
    <row r="3" spans="1:13" ht="15" x14ac:dyDescent="0.2">
      <c r="A3" s="101" t="s">
        <v>46</v>
      </c>
      <c r="B3" s="101"/>
      <c r="C3" s="101"/>
      <c r="D3" s="102" t="s">
        <v>50</v>
      </c>
      <c r="E3" s="102"/>
      <c r="F3" s="102"/>
      <c r="G3" s="102"/>
      <c r="L3" s="51"/>
      <c r="M3" s="4"/>
    </row>
    <row r="4" spans="1:13" ht="15.75" thickBot="1" x14ac:dyDescent="0.25">
      <c r="A4" s="103" t="s">
        <v>47</v>
      </c>
      <c r="B4" s="103"/>
      <c r="C4" s="103"/>
      <c r="D4" s="104" t="s">
        <v>51</v>
      </c>
      <c r="E4" s="104"/>
      <c r="F4" s="104"/>
      <c r="G4" s="104"/>
      <c r="L4" s="51"/>
      <c r="M4" s="4"/>
    </row>
    <row r="5" spans="1:13" ht="28.5" customHeight="1" thickTop="1" x14ac:dyDescent="0.2">
      <c r="A5" s="105" t="s">
        <v>29</v>
      </c>
      <c r="B5" s="106"/>
      <c r="C5" s="21" t="s">
        <v>31</v>
      </c>
      <c r="E5" s="24"/>
    </row>
    <row r="6" spans="1:13" ht="25.5" customHeight="1" x14ac:dyDescent="0.2">
      <c r="A6" s="107" t="s">
        <v>30</v>
      </c>
      <c r="B6" s="108"/>
      <c r="C6" s="31" t="s">
        <v>40</v>
      </c>
      <c r="E6" s="26"/>
    </row>
    <row r="7" spans="1:13" x14ac:dyDescent="0.2">
      <c r="A7" s="109" t="s">
        <v>28</v>
      </c>
      <c r="B7" s="110"/>
      <c r="C7" s="21" t="s">
        <v>56</v>
      </c>
      <c r="E7" s="24"/>
      <c r="F7" s="27"/>
    </row>
    <row r="8" spans="1:13" x14ac:dyDescent="0.2">
      <c r="A8" s="29"/>
      <c r="B8" s="30"/>
      <c r="C8" s="30"/>
      <c r="D8" s="24"/>
      <c r="E8" s="28" t="s">
        <v>34</v>
      </c>
      <c r="F8" s="79" t="s">
        <v>32</v>
      </c>
      <c r="G8" s="54" t="s">
        <v>54</v>
      </c>
    </row>
    <row r="9" spans="1:13" x14ac:dyDescent="0.2">
      <c r="A9" s="29"/>
      <c r="B9" s="30"/>
      <c r="C9" s="30"/>
      <c r="D9" s="24"/>
      <c r="E9" s="25"/>
      <c r="F9" s="79" t="s">
        <v>33</v>
      </c>
      <c r="G9" s="53">
        <v>41887</v>
      </c>
    </row>
    <row r="10" spans="1:13" ht="6" customHeight="1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114" t="s">
        <v>19</v>
      </c>
      <c r="E11" s="114" t="s">
        <v>20</v>
      </c>
      <c r="F11" s="116" t="s">
        <v>21</v>
      </c>
      <c r="G11" s="116"/>
    </row>
    <row r="12" spans="1:13" x14ac:dyDescent="0.2">
      <c r="A12" s="6"/>
      <c r="B12" s="7"/>
      <c r="C12" s="7"/>
      <c r="D12" s="115"/>
      <c r="E12" s="115"/>
      <c r="F12" s="9" t="s">
        <v>22</v>
      </c>
      <c r="G12" s="9" t="s">
        <v>23</v>
      </c>
    </row>
    <row r="13" spans="1:13" ht="15" customHeight="1" x14ac:dyDescent="0.2">
      <c r="A13" s="7"/>
      <c r="B13" s="7"/>
      <c r="C13" s="7"/>
      <c r="D13" s="42">
        <v>10</v>
      </c>
      <c r="E13" s="10">
        <v>43039</v>
      </c>
      <c r="F13" s="10">
        <v>43009</v>
      </c>
      <c r="G13" s="10">
        <v>43039</v>
      </c>
    </row>
    <row r="14" spans="1:13" x14ac:dyDescent="0.2">
      <c r="A14" s="7"/>
      <c r="B14" s="7"/>
      <c r="C14" s="117" t="s">
        <v>38</v>
      </c>
      <c r="D14" s="117"/>
      <c r="E14" s="117"/>
      <c r="F14" s="118">
        <f>G37</f>
        <v>2512.5279999999998</v>
      </c>
      <c r="G14" s="118"/>
    </row>
    <row r="15" spans="1:13" ht="14.25" customHeight="1" x14ac:dyDescent="0.2">
      <c r="A15" s="121" t="s">
        <v>35</v>
      </c>
      <c r="B15" s="121"/>
      <c r="C15" s="121"/>
      <c r="D15" s="121" t="s">
        <v>35</v>
      </c>
      <c r="E15" s="121"/>
      <c r="F15" s="121"/>
      <c r="G15" s="121"/>
    </row>
    <row r="16" spans="1:13" ht="11.25" customHeight="1" x14ac:dyDescent="0.2">
      <c r="A16" s="121" t="s">
        <v>36</v>
      </c>
      <c r="B16" s="121"/>
      <c r="C16" s="121"/>
      <c r="D16" s="121"/>
      <c r="E16" s="121"/>
      <c r="F16" s="121"/>
      <c r="G16" s="121"/>
      <c r="H16" s="78"/>
      <c r="I16" s="48"/>
      <c r="J16" s="48"/>
    </row>
    <row r="17" spans="1:12" x14ac:dyDescent="0.2">
      <c r="A17" s="121" t="s">
        <v>55</v>
      </c>
      <c r="B17" s="121"/>
      <c r="C17" s="121"/>
      <c r="D17" s="121"/>
      <c r="E17" s="121"/>
      <c r="F17" s="121"/>
      <c r="G17" s="121"/>
      <c r="H17" s="111"/>
      <c r="I17" s="111"/>
      <c r="J17" s="111"/>
    </row>
    <row r="18" spans="1:12" ht="2.25" customHeight="1" x14ac:dyDescent="0.2">
      <c r="A18" s="13"/>
      <c r="B18" s="13"/>
      <c r="C18" s="13"/>
      <c r="D18" s="13"/>
      <c r="E18" s="13"/>
      <c r="F18" s="13"/>
      <c r="G18" s="13"/>
      <c r="H18" s="1"/>
      <c r="I18" s="48"/>
      <c r="J18" s="48"/>
    </row>
    <row r="19" spans="1:12" x14ac:dyDescent="0.2">
      <c r="A19" s="122" t="s">
        <v>12</v>
      </c>
      <c r="B19" s="122"/>
      <c r="C19" s="122"/>
      <c r="D19" s="122"/>
      <c r="E19" s="122"/>
      <c r="F19" s="122"/>
      <c r="G19" s="122"/>
      <c r="H19" s="78"/>
      <c r="I19" s="48"/>
      <c r="J19" s="48"/>
    </row>
    <row r="20" spans="1:12" ht="3.75" customHeight="1" x14ac:dyDescent="0.2">
      <c r="A20" s="7"/>
      <c r="B20" s="7"/>
      <c r="C20" s="7"/>
      <c r="D20" s="7"/>
      <c r="E20" s="7"/>
      <c r="F20" s="7"/>
      <c r="G20" s="7"/>
      <c r="H20" s="2"/>
    </row>
    <row r="21" spans="1:12" ht="6" customHeight="1" thickBot="1" x14ac:dyDescent="0.25">
      <c r="A21" s="7"/>
      <c r="B21" s="7"/>
      <c r="C21" s="7"/>
      <c r="D21" s="7"/>
      <c r="E21" s="7"/>
      <c r="F21" s="7"/>
      <c r="G21" s="7"/>
      <c r="H21" s="2"/>
    </row>
    <row r="22" spans="1:12" s="35" customFormat="1" ht="34.5" thickBot="1" x14ac:dyDescent="0.25">
      <c r="A22" s="45" t="s">
        <v>0</v>
      </c>
      <c r="B22" s="123" t="s">
        <v>1</v>
      </c>
      <c r="C22" s="123"/>
      <c r="D22" s="123"/>
      <c r="E22" s="77" t="s">
        <v>2</v>
      </c>
      <c r="F22" s="77" t="s">
        <v>25</v>
      </c>
      <c r="G22" s="47" t="s">
        <v>3</v>
      </c>
      <c r="I22" s="49"/>
      <c r="J22" s="49"/>
      <c r="K22" s="49"/>
      <c r="L22" s="49"/>
    </row>
    <row r="23" spans="1:12" x14ac:dyDescent="0.2">
      <c r="A23" s="34" t="s">
        <v>24</v>
      </c>
      <c r="B23" s="128" t="s">
        <v>4</v>
      </c>
      <c r="C23" s="128"/>
      <c r="D23" s="129"/>
      <c r="E23" s="15"/>
      <c r="F23" s="15"/>
      <c r="G23" s="12"/>
    </row>
    <row r="24" spans="1:12" s="3" customFormat="1" x14ac:dyDescent="0.2">
      <c r="A24" s="17"/>
      <c r="B24" s="112" t="s">
        <v>5</v>
      </c>
      <c r="C24" s="112"/>
      <c r="D24" s="113"/>
      <c r="E24" s="18"/>
      <c r="F24" s="41"/>
      <c r="G24" s="19">
        <v>0</v>
      </c>
      <c r="I24" s="4"/>
      <c r="J24" s="4"/>
      <c r="K24" s="4"/>
      <c r="L24" s="4"/>
    </row>
    <row r="25" spans="1:12" ht="9" customHeight="1" x14ac:dyDescent="0.2">
      <c r="A25" s="14"/>
      <c r="B25" s="119"/>
      <c r="C25" s="119"/>
      <c r="D25" s="120"/>
      <c r="E25" s="20"/>
      <c r="F25" s="39"/>
      <c r="G25" s="16"/>
    </row>
    <row r="26" spans="1:12" x14ac:dyDescent="0.2">
      <c r="A26" s="14" t="s">
        <v>6</v>
      </c>
      <c r="B26" s="119" t="s">
        <v>7</v>
      </c>
      <c r="C26" s="119"/>
      <c r="D26" s="120"/>
      <c r="E26" s="20"/>
      <c r="F26" s="39"/>
      <c r="G26" s="16"/>
    </row>
    <row r="27" spans="1:12" s="3" customFormat="1" x14ac:dyDescent="0.2">
      <c r="A27" s="17"/>
      <c r="B27" s="112" t="s">
        <v>8</v>
      </c>
      <c r="C27" s="112"/>
      <c r="D27" s="113"/>
      <c r="E27" s="18"/>
      <c r="F27" s="41"/>
      <c r="G27" s="19">
        <f>0</f>
        <v>0</v>
      </c>
      <c r="I27" s="4"/>
      <c r="J27" s="4"/>
      <c r="K27" s="4"/>
      <c r="L27" s="4"/>
    </row>
    <row r="28" spans="1:12" ht="9" customHeight="1" x14ac:dyDescent="0.2">
      <c r="A28" s="14"/>
      <c r="B28" s="119"/>
      <c r="C28" s="119"/>
      <c r="D28" s="120"/>
      <c r="E28" s="20"/>
      <c r="F28" s="39"/>
      <c r="G28" s="16"/>
    </row>
    <row r="29" spans="1:12" x14ac:dyDescent="0.2">
      <c r="A29" s="14" t="s">
        <v>9</v>
      </c>
      <c r="B29" s="119" t="s">
        <v>10</v>
      </c>
      <c r="C29" s="119"/>
      <c r="D29" s="120"/>
      <c r="E29" s="20"/>
      <c r="F29" s="39"/>
      <c r="G29" s="16"/>
    </row>
    <row r="30" spans="1:12" x14ac:dyDescent="0.2">
      <c r="A30" s="14" t="s">
        <v>57</v>
      </c>
      <c r="B30" s="133" t="s">
        <v>79</v>
      </c>
      <c r="C30" s="134"/>
      <c r="D30" s="135"/>
      <c r="E30" s="20">
        <v>1</v>
      </c>
      <c r="F30" s="39">
        <v>687</v>
      </c>
      <c r="G30" s="16">
        <f>E30*F30</f>
        <v>687</v>
      </c>
    </row>
    <row r="31" spans="1:12" s="3" customFormat="1" x14ac:dyDescent="0.2">
      <c r="A31" s="17"/>
      <c r="B31" s="112" t="s">
        <v>11</v>
      </c>
      <c r="C31" s="112"/>
      <c r="D31" s="113"/>
      <c r="E31" s="18"/>
      <c r="F31" s="41"/>
      <c r="G31" s="19">
        <f>G30</f>
        <v>687</v>
      </c>
      <c r="I31" s="4"/>
      <c r="J31" s="4"/>
      <c r="K31" s="4"/>
      <c r="L31" s="4"/>
    </row>
    <row r="32" spans="1:12" ht="10.5" customHeight="1" x14ac:dyDescent="0.2">
      <c r="A32" s="14"/>
      <c r="B32" s="119"/>
      <c r="C32" s="119"/>
      <c r="D32" s="120"/>
      <c r="E32" s="20"/>
      <c r="F32" s="39"/>
      <c r="G32" s="16"/>
    </row>
    <row r="33" spans="1:13" s="40" customFormat="1" x14ac:dyDescent="0.2">
      <c r="A33" s="37" t="s">
        <v>13</v>
      </c>
      <c r="B33" s="124" t="s">
        <v>71</v>
      </c>
      <c r="C33" s="124"/>
      <c r="D33" s="125"/>
      <c r="E33" s="38" t="s">
        <v>18</v>
      </c>
      <c r="F33" s="39"/>
      <c r="G33" s="56">
        <f>1.8* 382.5</f>
        <v>688.5</v>
      </c>
      <c r="I33" s="4"/>
      <c r="J33" s="4"/>
      <c r="K33" s="4"/>
      <c r="L33" s="50"/>
    </row>
    <row r="34" spans="1:13" s="40" customFormat="1" x14ac:dyDescent="0.2">
      <c r="A34" s="37" t="s">
        <v>14</v>
      </c>
      <c r="B34" s="124" t="s">
        <v>72</v>
      </c>
      <c r="C34" s="124"/>
      <c r="D34" s="125"/>
      <c r="E34" s="38" t="s">
        <v>18</v>
      </c>
      <c r="F34" s="39"/>
      <c r="G34" s="56">
        <f>2.3*382.5</f>
        <v>879.74999999999989</v>
      </c>
      <c r="I34" s="4"/>
      <c r="J34" s="4"/>
      <c r="K34" s="4"/>
      <c r="L34" s="50"/>
    </row>
    <row r="35" spans="1:13" s="40" customFormat="1" x14ac:dyDescent="0.2">
      <c r="A35" s="37" t="s">
        <v>15</v>
      </c>
      <c r="B35" s="124" t="s">
        <v>59</v>
      </c>
      <c r="C35" s="124"/>
      <c r="D35" s="125"/>
      <c r="E35" s="38" t="s">
        <v>18</v>
      </c>
      <c r="F35" s="39"/>
      <c r="G35" s="56">
        <f>1.19* 216.2</f>
        <v>257.27799999999996</v>
      </c>
      <c r="I35" s="4"/>
      <c r="J35" s="4"/>
      <c r="K35" s="4"/>
      <c r="L35" s="50"/>
    </row>
    <row r="36" spans="1:13" s="40" customFormat="1" ht="12.75" hidden="1" customHeight="1" x14ac:dyDescent="0.2">
      <c r="A36" s="37" t="s">
        <v>16</v>
      </c>
      <c r="B36" s="124" t="s">
        <v>41</v>
      </c>
      <c r="C36" s="124"/>
      <c r="D36" s="125"/>
      <c r="E36" s="38" t="s">
        <v>39</v>
      </c>
      <c r="F36" s="39"/>
      <c r="G36" s="52">
        <v>0</v>
      </c>
      <c r="I36" s="50"/>
      <c r="J36" s="50"/>
      <c r="K36" s="50"/>
      <c r="L36" s="50"/>
    </row>
    <row r="37" spans="1:13" s="3" customFormat="1" ht="13.5" thickBot="1" x14ac:dyDescent="0.25">
      <c r="A37" s="32"/>
      <c r="B37" s="126" t="s">
        <v>17</v>
      </c>
      <c r="C37" s="126"/>
      <c r="D37" s="127"/>
      <c r="E37" s="22"/>
      <c r="F37" s="22"/>
      <c r="G37" s="33">
        <f>G24+G27+G31+G33+G34+G35+G36</f>
        <v>2512.5279999999998</v>
      </c>
      <c r="H37" s="36"/>
      <c r="I37" s="50"/>
      <c r="J37" s="50"/>
      <c r="K37" s="50"/>
      <c r="L37" s="4"/>
    </row>
    <row r="38" spans="1:13" ht="7.5" customHeight="1" x14ac:dyDescent="0.2">
      <c r="A38" s="7"/>
      <c r="B38" s="7"/>
      <c r="C38" s="7"/>
      <c r="D38" s="7"/>
      <c r="E38" s="7"/>
      <c r="F38" s="7"/>
      <c r="G38" s="7"/>
      <c r="I38" s="50"/>
      <c r="J38" s="50"/>
      <c r="K38" s="50"/>
    </row>
    <row r="39" spans="1:13" x14ac:dyDescent="0.2">
      <c r="A39" s="7"/>
      <c r="B39" s="7"/>
      <c r="C39" s="7"/>
      <c r="D39" s="7"/>
      <c r="E39" s="7"/>
      <c r="F39" s="7"/>
      <c r="G39" s="7"/>
      <c r="H39" s="4"/>
    </row>
    <row r="40" spans="1:13" x14ac:dyDescent="0.2">
      <c r="A40" s="7"/>
      <c r="B40" s="7"/>
      <c r="C40" s="7"/>
      <c r="D40" s="7"/>
      <c r="E40" s="7"/>
      <c r="F40" s="7"/>
      <c r="G40" s="7"/>
      <c r="H40" s="4"/>
    </row>
    <row r="41" spans="1:13" x14ac:dyDescent="0.2">
      <c r="A41" s="7"/>
      <c r="B41" s="7"/>
      <c r="C41" s="7"/>
      <c r="D41" s="7"/>
      <c r="E41" s="7"/>
      <c r="F41" s="7"/>
      <c r="G41" s="7"/>
      <c r="H41" s="4"/>
    </row>
    <row r="42" spans="1:13" s="4" customFormat="1" x14ac:dyDescent="0.2">
      <c r="A42" s="11" t="s">
        <v>26</v>
      </c>
      <c r="B42" s="11"/>
      <c r="C42" s="7" t="s">
        <v>42</v>
      </c>
      <c r="D42" s="23"/>
      <c r="E42" s="23"/>
      <c r="F42" s="7"/>
      <c r="G42" s="7" t="s">
        <v>43</v>
      </c>
      <c r="M42"/>
    </row>
    <row r="43" spans="1:13" s="4" customFormat="1" x14ac:dyDescent="0.2">
      <c r="A43" s="11"/>
      <c r="B43" s="11"/>
      <c r="C43" s="7"/>
      <c r="D43" s="24"/>
      <c r="E43" s="24"/>
      <c r="F43" s="7"/>
      <c r="G43" s="7"/>
      <c r="M43"/>
    </row>
    <row r="44" spans="1:13" s="4" customFormat="1" x14ac:dyDescent="0.2">
      <c r="A44" s="7"/>
      <c r="B44" s="7"/>
      <c r="C44" s="7" t="s">
        <v>27</v>
      </c>
      <c r="D44" s="7"/>
      <c r="E44" s="24"/>
      <c r="F44" s="24"/>
      <c r="G44" s="7"/>
      <c r="H44"/>
      <c r="M44"/>
    </row>
    <row r="45" spans="1:13" s="4" customFormat="1" ht="13.5" customHeight="1" x14ac:dyDescent="0.2">
      <c r="A45" s="7"/>
      <c r="B45" s="7"/>
      <c r="C45" s="7"/>
      <c r="D45" s="7"/>
      <c r="E45" s="7"/>
      <c r="F45" s="7"/>
      <c r="G45" s="7"/>
      <c r="H45"/>
    </row>
    <row r="46" spans="1:13" s="4" customFormat="1" x14ac:dyDescent="0.2">
      <c r="A46" s="11" t="s">
        <v>37</v>
      </c>
      <c r="B46" s="7"/>
      <c r="C46" s="7" t="s">
        <v>52</v>
      </c>
      <c r="D46" s="23"/>
      <c r="E46" s="23"/>
      <c r="F46" s="23"/>
      <c r="G46" s="55"/>
      <c r="H46" s="80"/>
    </row>
    <row r="47" spans="1:13" s="4" customFormat="1" ht="11.25" x14ac:dyDescent="0.2">
      <c r="H47" s="44"/>
    </row>
    <row r="48" spans="1:13" s="4" customFormat="1" ht="11.25" x14ac:dyDescent="0.2"/>
    <row r="49" s="4" customFormat="1" ht="11.25" x14ac:dyDescent="0.2"/>
  </sheetData>
  <mergeCells count="37">
    <mergeCell ref="B34:D34"/>
    <mergeCell ref="B35:D35"/>
    <mergeCell ref="B36:D36"/>
    <mergeCell ref="B37:D37"/>
    <mergeCell ref="B27:D27"/>
    <mergeCell ref="B28:D28"/>
    <mergeCell ref="B29:D29"/>
    <mergeCell ref="B31:D31"/>
    <mergeCell ref="B32:D32"/>
    <mergeCell ref="B33:D33"/>
    <mergeCell ref="B30:D30"/>
    <mergeCell ref="B26:D26"/>
    <mergeCell ref="C14:E14"/>
    <mergeCell ref="F14:G14"/>
    <mergeCell ref="A15:G15"/>
    <mergeCell ref="A16:G16"/>
    <mergeCell ref="A17:G17"/>
    <mergeCell ref="A19:G19"/>
    <mergeCell ref="B22:D22"/>
    <mergeCell ref="B23:D23"/>
    <mergeCell ref="B24:D24"/>
    <mergeCell ref="B25:D25"/>
    <mergeCell ref="H17:J17"/>
    <mergeCell ref="A4:C4"/>
    <mergeCell ref="D4:G4"/>
    <mergeCell ref="A5:B5"/>
    <mergeCell ref="A6:B6"/>
    <mergeCell ref="A7:B7"/>
    <mergeCell ref="D11:D12"/>
    <mergeCell ref="E11:E12"/>
    <mergeCell ref="F11:G11"/>
    <mergeCell ref="A1:D1"/>
    <mergeCell ref="E1:G1"/>
    <mergeCell ref="A2:C2"/>
    <mergeCell ref="D2:G2"/>
    <mergeCell ref="A3:C3"/>
    <mergeCell ref="D3:G3"/>
  </mergeCells>
  <pageMargins left="0.31496062992125984" right="0.31496062992125984" top="0.74803149606299213" bottom="0.74803149606299213" header="0.31496062992125984" footer="0.31496062992125984"/>
  <pageSetup paperSize="9" scale="8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opLeftCell="A13" workbookViewId="0">
      <selection activeCell="A30" sqref="A30:XFD30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98" t="s">
        <v>44</v>
      </c>
      <c r="B1" s="99"/>
      <c r="C1" s="99"/>
      <c r="D1" s="99"/>
      <c r="E1" s="100" t="s">
        <v>48</v>
      </c>
      <c r="F1" s="100"/>
      <c r="G1" s="100"/>
      <c r="L1" s="51"/>
      <c r="M1" s="4"/>
    </row>
    <row r="2" spans="1:13" ht="15" x14ac:dyDescent="0.2">
      <c r="A2" s="101" t="s">
        <v>45</v>
      </c>
      <c r="B2" s="101"/>
      <c r="C2" s="101"/>
      <c r="D2" s="102" t="s">
        <v>49</v>
      </c>
      <c r="E2" s="102"/>
      <c r="F2" s="102"/>
      <c r="G2" s="102"/>
      <c r="L2" s="51"/>
      <c r="M2" s="4"/>
    </row>
    <row r="3" spans="1:13" ht="15" x14ac:dyDescent="0.2">
      <c r="A3" s="101" t="s">
        <v>46</v>
      </c>
      <c r="B3" s="101"/>
      <c r="C3" s="101"/>
      <c r="D3" s="102" t="s">
        <v>50</v>
      </c>
      <c r="E3" s="102"/>
      <c r="F3" s="102"/>
      <c r="G3" s="102"/>
      <c r="L3" s="51"/>
      <c r="M3" s="4"/>
    </row>
    <row r="4" spans="1:13" ht="15.75" thickBot="1" x14ac:dyDescent="0.25">
      <c r="A4" s="103" t="s">
        <v>47</v>
      </c>
      <c r="B4" s="103"/>
      <c r="C4" s="103"/>
      <c r="D4" s="104" t="s">
        <v>51</v>
      </c>
      <c r="E4" s="104"/>
      <c r="F4" s="104"/>
      <c r="G4" s="104"/>
      <c r="L4" s="51"/>
      <c r="M4" s="4"/>
    </row>
    <row r="5" spans="1:13" ht="28.5" customHeight="1" thickTop="1" x14ac:dyDescent="0.2">
      <c r="A5" s="105" t="s">
        <v>29</v>
      </c>
      <c r="B5" s="106"/>
      <c r="C5" s="21" t="s">
        <v>31</v>
      </c>
      <c r="E5" s="24"/>
    </row>
    <row r="6" spans="1:13" ht="25.5" customHeight="1" x14ac:dyDescent="0.2">
      <c r="A6" s="107" t="s">
        <v>30</v>
      </c>
      <c r="B6" s="108"/>
      <c r="C6" s="31" t="s">
        <v>40</v>
      </c>
      <c r="E6" s="26"/>
    </row>
    <row r="7" spans="1:13" x14ac:dyDescent="0.2">
      <c r="A7" s="109" t="s">
        <v>28</v>
      </c>
      <c r="B7" s="110"/>
      <c r="C7" s="21" t="s">
        <v>56</v>
      </c>
      <c r="E7" s="24"/>
      <c r="F7" s="27"/>
    </row>
    <row r="8" spans="1:13" x14ac:dyDescent="0.2">
      <c r="A8" s="29"/>
      <c r="B8" s="30"/>
      <c r="C8" s="30"/>
      <c r="D8" s="24"/>
      <c r="E8" s="28" t="s">
        <v>34</v>
      </c>
      <c r="F8" s="79" t="s">
        <v>32</v>
      </c>
      <c r="G8" s="54" t="s">
        <v>54</v>
      </c>
    </row>
    <row r="9" spans="1:13" x14ac:dyDescent="0.2">
      <c r="A9" s="29"/>
      <c r="B9" s="30"/>
      <c r="C9" s="30"/>
      <c r="D9" s="24"/>
      <c r="E9" s="25"/>
      <c r="F9" s="79" t="s">
        <v>33</v>
      </c>
      <c r="G9" s="53">
        <v>41887</v>
      </c>
    </row>
    <row r="10" spans="1:13" ht="6" customHeight="1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114" t="s">
        <v>19</v>
      </c>
      <c r="E11" s="114" t="s">
        <v>20</v>
      </c>
      <c r="F11" s="116" t="s">
        <v>21</v>
      </c>
      <c r="G11" s="116"/>
    </row>
    <row r="12" spans="1:13" x14ac:dyDescent="0.2">
      <c r="A12" s="6"/>
      <c r="B12" s="7"/>
      <c r="C12" s="7"/>
      <c r="D12" s="115"/>
      <c r="E12" s="115"/>
      <c r="F12" s="9" t="s">
        <v>22</v>
      </c>
      <c r="G12" s="9" t="s">
        <v>23</v>
      </c>
    </row>
    <row r="13" spans="1:13" ht="15" customHeight="1" x14ac:dyDescent="0.2">
      <c r="A13" s="7"/>
      <c r="B13" s="7"/>
      <c r="C13" s="7"/>
      <c r="D13" s="42">
        <v>11</v>
      </c>
      <c r="E13" s="10">
        <v>42704</v>
      </c>
      <c r="F13" s="10">
        <v>42675</v>
      </c>
      <c r="G13" s="10">
        <v>42704</v>
      </c>
    </row>
    <row r="14" spans="1:13" x14ac:dyDescent="0.2">
      <c r="A14" s="7"/>
      <c r="B14" s="7"/>
      <c r="C14" s="117" t="s">
        <v>38</v>
      </c>
      <c r="D14" s="117"/>
      <c r="E14" s="117"/>
      <c r="F14" s="118">
        <f>G37</f>
        <v>4894.5280000000002</v>
      </c>
      <c r="G14" s="118"/>
    </row>
    <row r="15" spans="1:13" ht="14.25" customHeight="1" x14ac:dyDescent="0.2">
      <c r="A15" s="121" t="s">
        <v>35</v>
      </c>
      <c r="B15" s="121"/>
      <c r="C15" s="121"/>
      <c r="D15" s="121" t="s">
        <v>35</v>
      </c>
      <c r="E15" s="121"/>
      <c r="F15" s="121"/>
      <c r="G15" s="121"/>
    </row>
    <row r="16" spans="1:13" ht="11.25" customHeight="1" x14ac:dyDescent="0.2">
      <c r="A16" s="121" t="s">
        <v>36</v>
      </c>
      <c r="B16" s="121"/>
      <c r="C16" s="121"/>
      <c r="D16" s="121"/>
      <c r="E16" s="121"/>
      <c r="F16" s="121"/>
      <c r="G16" s="121"/>
      <c r="H16" s="78"/>
      <c r="I16" s="48"/>
      <c r="J16" s="48"/>
    </row>
    <row r="17" spans="1:12" x14ac:dyDescent="0.2">
      <c r="A17" s="121" t="s">
        <v>55</v>
      </c>
      <c r="B17" s="121"/>
      <c r="C17" s="121"/>
      <c r="D17" s="121"/>
      <c r="E17" s="121"/>
      <c r="F17" s="121"/>
      <c r="G17" s="121"/>
      <c r="H17" s="111"/>
      <c r="I17" s="111"/>
      <c r="J17" s="111"/>
    </row>
    <row r="18" spans="1:12" ht="2.25" customHeight="1" x14ac:dyDescent="0.2">
      <c r="A18" s="13"/>
      <c r="B18" s="13"/>
      <c r="C18" s="13"/>
      <c r="D18" s="13"/>
      <c r="E18" s="13"/>
      <c r="F18" s="13"/>
      <c r="G18" s="13"/>
      <c r="H18" s="1"/>
      <c r="I18" s="48"/>
      <c r="J18" s="48"/>
    </row>
    <row r="19" spans="1:12" x14ac:dyDescent="0.2">
      <c r="A19" s="122" t="s">
        <v>12</v>
      </c>
      <c r="B19" s="122"/>
      <c r="C19" s="122"/>
      <c r="D19" s="122"/>
      <c r="E19" s="122"/>
      <c r="F19" s="122"/>
      <c r="G19" s="122"/>
      <c r="H19" s="78"/>
      <c r="I19" s="48"/>
      <c r="J19" s="48"/>
    </row>
    <row r="20" spans="1:12" ht="3.75" customHeight="1" x14ac:dyDescent="0.2">
      <c r="A20" s="7"/>
      <c r="B20" s="7"/>
      <c r="C20" s="7"/>
      <c r="D20" s="7"/>
      <c r="E20" s="7"/>
      <c r="F20" s="7"/>
      <c r="G20" s="7"/>
      <c r="H20" s="2"/>
    </row>
    <row r="21" spans="1:12" ht="6" customHeight="1" thickBot="1" x14ac:dyDescent="0.25">
      <c r="A21" s="7"/>
      <c r="B21" s="7"/>
      <c r="C21" s="7"/>
      <c r="D21" s="7"/>
      <c r="E21" s="7"/>
      <c r="F21" s="7"/>
      <c r="G21" s="7"/>
      <c r="H21" s="2"/>
    </row>
    <row r="22" spans="1:12" s="35" customFormat="1" ht="34.5" thickBot="1" x14ac:dyDescent="0.25">
      <c r="A22" s="45" t="s">
        <v>0</v>
      </c>
      <c r="B22" s="123" t="s">
        <v>1</v>
      </c>
      <c r="C22" s="123"/>
      <c r="D22" s="123"/>
      <c r="E22" s="77" t="s">
        <v>2</v>
      </c>
      <c r="F22" s="77" t="s">
        <v>25</v>
      </c>
      <c r="G22" s="47" t="s">
        <v>3</v>
      </c>
      <c r="I22" s="49"/>
      <c r="J22" s="49"/>
      <c r="K22" s="49"/>
      <c r="L22" s="49"/>
    </row>
    <row r="23" spans="1:12" x14ac:dyDescent="0.2">
      <c r="A23" s="34" t="s">
        <v>24</v>
      </c>
      <c r="B23" s="128" t="s">
        <v>4</v>
      </c>
      <c r="C23" s="128"/>
      <c r="D23" s="129"/>
      <c r="E23" s="15"/>
      <c r="F23" s="15"/>
      <c r="G23" s="12"/>
    </row>
    <row r="24" spans="1:12" s="3" customFormat="1" x14ac:dyDescent="0.2">
      <c r="A24" s="17"/>
      <c r="B24" s="112" t="s">
        <v>5</v>
      </c>
      <c r="C24" s="112"/>
      <c r="D24" s="113"/>
      <c r="E24" s="18"/>
      <c r="F24" s="41"/>
      <c r="G24" s="19">
        <v>0</v>
      </c>
      <c r="I24" s="4"/>
      <c r="J24" s="4"/>
      <c r="K24" s="4"/>
      <c r="L24" s="4"/>
    </row>
    <row r="25" spans="1:12" ht="9" customHeight="1" x14ac:dyDescent="0.2">
      <c r="A25" s="14"/>
      <c r="B25" s="119"/>
      <c r="C25" s="119"/>
      <c r="D25" s="120"/>
      <c r="E25" s="20"/>
      <c r="F25" s="39"/>
      <c r="G25" s="16"/>
    </row>
    <row r="26" spans="1:12" x14ac:dyDescent="0.2">
      <c r="A26" s="14" t="s">
        <v>6</v>
      </c>
      <c r="B26" s="119" t="s">
        <v>7</v>
      </c>
      <c r="C26" s="119"/>
      <c r="D26" s="120"/>
      <c r="E26" s="20"/>
      <c r="F26" s="39"/>
      <c r="G26" s="16"/>
    </row>
    <row r="27" spans="1:12" s="3" customFormat="1" x14ac:dyDescent="0.2">
      <c r="A27" s="17"/>
      <c r="B27" s="112" t="s">
        <v>8</v>
      </c>
      <c r="C27" s="112"/>
      <c r="D27" s="113"/>
      <c r="E27" s="18"/>
      <c r="F27" s="41"/>
      <c r="G27" s="19">
        <f>0</f>
        <v>0</v>
      </c>
      <c r="I27" s="4"/>
      <c r="J27" s="4"/>
      <c r="K27" s="4"/>
      <c r="L27" s="4"/>
    </row>
    <row r="28" spans="1:12" ht="9" customHeight="1" x14ac:dyDescent="0.2">
      <c r="A28" s="14"/>
      <c r="B28" s="119"/>
      <c r="C28" s="119"/>
      <c r="D28" s="120"/>
      <c r="E28" s="20"/>
      <c r="F28" s="39"/>
      <c r="G28" s="16"/>
    </row>
    <row r="29" spans="1:12" x14ac:dyDescent="0.2">
      <c r="A29" s="14" t="s">
        <v>9</v>
      </c>
      <c r="B29" s="119" t="s">
        <v>10</v>
      </c>
      <c r="C29" s="119"/>
      <c r="D29" s="120"/>
      <c r="E29" s="20"/>
      <c r="F29" s="39"/>
      <c r="G29" s="16"/>
    </row>
    <row r="30" spans="1:12" x14ac:dyDescent="0.2">
      <c r="A30" s="14" t="s">
        <v>57</v>
      </c>
      <c r="B30" s="133" t="s">
        <v>80</v>
      </c>
      <c r="C30" s="134"/>
      <c r="D30" s="135"/>
      <c r="E30" s="20">
        <v>1</v>
      </c>
      <c r="F30" s="39">
        <v>3069</v>
      </c>
      <c r="G30" s="16">
        <f>E30*F30</f>
        <v>3069</v>
      </c>
    </row>
    <row r="31" spans="1:12" s="3" customFormat="1" x14ac:dyDescent="0.2">
      <c r="A31" s="17"/>
      <c r="B31" s="112" t="s">
        <v>11</v>
      </c>
      <c r="C31" s="112"/>
      <c r="D31" s="113"/>
      <c r="E31" s="18"/>
      <c r="F31" s="41"/>
      <c r="G31" s="19">
        <f>G30</f>
        <v>3069</v>
      </c>
      <c r="I31" s="4"/>
      <c r="J31" s="4"/>
      <c r="K31" s="4"/>
      <c r="L31" s="4"/>
    </row>
    <row r="32" spans="1:12" ht="9" customHeight="1" x14ac:dyDescent="0.2">
      <c r="A32" s="14"/>
      <c r="B32" s="119"/>
      <c r="C32" s="119"/>
      <c r="D32" s="120"/>
      <c r="E32" s="20"/>
      <c r="F32" s="39"/>
      <c r="G32" s="16"/>
    </row>
    <row r="33" spans="1:13" s="40" customFormat="1" x14ac:dyDescent="0.2">
      <c r="A33" s="37" t="s">
        <v>13</v>
      </c>
      <c r="B33" s="124" t="s">
        <v>71</v>
      </c>
      <c r="C33" s="124"/>
      <c r="D33" s="125"/>
      <c r="E33" s="38" t="s">
        <v>18</v>
      </c>
      <c r="F33" s="39"/>
      <c r="G33" s="56">
        <f>1.8* 382.5</f>
        <v>688.5</v>
      </c>
      <c r="I33" s="4"/>
      <c r="J33" s="4"/>
      <c r="K33" s="4"/>
      <c r="L33" s="50"/>
    </row>
    <row r="34" spans="1:13" s="40" customFormat="1" x14ac:dyDescent="0.2">
      <c r="A34" s="37" t="s">
        <v>14</v>
      </c>
      <c r="B34" s="124" t="s">
        <v>72</v>
      </c>
      <c r="C34" s="124"/>
      <c r="D34" s="125"/>
      <c r="E34" s="38" t="s">
        <v>18</v>
      </c>
      <c r="F34" s="39"/>
      <c r="G34" s="56">
        <f>2.3*382.5</f>
        <v>879.74999999999989</v>
      </c>
      <c r="I34" s="4"/>
      <c r="J34" s="4"/>
      <c r="K34" s="4"/>
      <c r="L34" s="50"/>
    </row>
    <row r="35" spans="1:13" s="40" customFormat="1" x14ac:dyDescent="0.2">
      <c r="A35" s="37" t="s">
        <v>15</v>
      </c>
      <c r="B35" s="124" t="s">
        <v>59</v>
      </c>
      <c r="C35" s="124"/>
      <c r="D35" s="125"/>
      <c r="E35" s="38" t="s">
        <v>18</v>
      </c>
      <c r="F35" s="39"/>
      <c r="G35" s="56">
        <f>1.19* 216.2</f>
        <v>257.27799999999996</v>
      </c>
      <c r="I35" s="4"/>
      <c r="J35" s="4"/>
      <c r="K35" s="4"/>
      <c r="L35" s="50"/>
    </row>
    <row r="36" spans="1:13" s="40" customFormat="1" ht="12.75" hidden="1" customHeight="1" x14ac:dyDescent="0.2">
      <c r="A36" s="37" t="s">
        <v>16</v>
      </c>
      <c r="B36" s="124" t="s">
        <v>41</v>
      </c>
      <c r="C36" s="124"/>
      <c r="D36" s="125"/>
      <c r="E36" s="38" t="s">
        <v>39</v>
      </c>
      <c r="F36" s="39"/>
      <c r="G36" s="52">
        <v>0</v>
      </c>
      <c r="I36" s="50"/>
      <c r="J36" s="50"/>
      <c r="K36" s="50"/>
      <c r="L36" s="50"/>
    </row>
    <row r="37" spans="1:13" s="3" customFormat="1" ht="13.5" thickBot="1" x14ac:dyDescent="0.25">
      <c r="A37" s="32"/>
      <c r="B37" s="126" t="s">
        <v>17</v>
      </c>
      <c r="C37" s="126"/>
      <c r="D37" s="127"/>
      <c r="E37" s="22"/>
      <c r="F37" s="22"/>
      <c r="G37" s="33">
        <f>G24+G27+G31+G33+G34+G35+G36</f>
        <v>4894.5280000000002</v>
      </c>
      <c r="H37" s="36"/>
      <c r="I37" s="50"/>
      <c r="J37" s="50"/>
      <c r="K37" s="50"/>
      <c r="L37" s="4"/>
    </row>
    <row r="38" spans="1:13" ht="7.5" customHeight="1" x14ac:dyDescent="0.2">
      <c r="A38" s="7"/>
      <c r="B38" s="7"/>
      <c r="C38" s="7"/>
      <c r="D38" s="7"/>
      <c r="E38" s="7"/>
      <c r="F38" s="7"/>
      <c r="G38" s="7"/>
      <c r="I38" s="50"/>
      <c r="J38" s="50"/>
      <c r="K38" s="50"/>
    </row>
    <row r="39" spans="1:13" x14ac:dyDescent="0.2">
      <c r="A39" s="7"/>
      <c r="B39" s="7"/>
      <c r="C39" s="7"/>
      <c r="D39" s="7"/>
      <c r="E39" s="7"/>
      <c r="F39" s="7"/>
      <c r="G39" s="7"/>
      <c r="H39" s="4"/>
    </row>
    <row r="40" spans="1:13" x14ac:dyDescent="0.2">
      <c r="A40" s="7"/>
      <c r="B40" s="7"/>
      <c r="C40" s="7"/>
      <c r="D40" s="7"/>
      <c r="E40" s="7"/>
      <c r="F40" s="7"/>
      <c r="G40" s="7"/>
      <c r="H40" s="4"/>
    </row>
    <row r="41" spans="1:13" x14ac:dyDescent="0.2">
      <c r="A41" s="7"/>
      <c r="B41" s="7"/>
      <c r="C41" s="7"/>
      <c r="D41" s="7"/>
      <c r="E41" s="7"/>
      <c r="F41" s="7"/>
      <c r="G41" s="7"/>
      <c r="H41" s="4"/>
    </row>
    <row r="42" spans="1:13" s="4" customFormat="1" x14ac:dyDescent="0.2">
      <c r="A42" s="11" t="s">
        <v>26</v>
      </c>
      <c r="B42" s="11"/>
      <c r="C42" s="7" t="s">
        <v>42</v>
      </c>
      <c r="D42" s="23"/>
      <c r="E42" s="23"/>
      <c r="F42" s="7"/>
      <c r="G42" s="7" t="s">
        <v>43</v>
      </c>
      <c r="M42"/>
    </row>
    <row r="43" spans="1:13" s="4" customFormat="1" x14ac:dyDescent="0.2">
      <c r="A43" s="11"/>
      <c r="B43" s="11"/>
      <c r="C43" s="7"/>
      <c r="D43" s="24"/>
      <c r="E43" s="24"/>
      <c r="F43" s="7"/>
      <c r="G43" s="7"/>
      <c r="M43"/>
    </row>
    <row r="44" spans="1:13" s="4" customFormat="1" x14ac:dyDescent="0.2">
      <c r="A44" s="7"/>
      <c r="B44" s="7"/>
      <c r="C44" s="7" t="s">
        <v>27</v>
      </c>
      <c r="D44" s="7"/>
      <c r="E44" s="24"/>
      <c r="F44" s="24"/>
      <c r="G44" s="7"/>
      <c r="H44"/>
      <c r="M44"/>
    </row>
    <row r="45" spans="1:13" s="4" customFormat="1" ht="13.5" customHeight="1" x14ac:dyDescent="0.2">
      <c r="A45" s="7"/>
      <c r="B45" s="7"/>
      <c r="C45" s="7"/>
      <c r="D45" s="7"/>
      <c r="E45" s="7"/>
      <c r="F45" s="7"/>
      <c r="G45" s="7"/>
      <c r="H45"/>
    </row>
    <row r="46" spans="1:13" s="4" customFormat="1" x14ac:dyDescent="0.2">
      <c r="A46" s="11" t="s">
        <v>37</v>
      </c>
      <c r="B46" s="7"/>
      <c r="C46" s="7" t="s">
        <v>52</v>
      </c>
      <c r="D46" s="23"/>
      <c r="E46" s="23"/>
      <c r="F46" s="23"/>
      <c r="G46" s="55"/>
      <c r="H46" s="80"/>
    </row>
    <row r="47" spans="1:13" s="4" customFormat="1" ht="11.25" x14ac:dyDescent="0.2">
      <c r="H47" s="44"/>
    </row>
    <row r="48" spans="1:13" s="4" customFormat="1" ht="11.25" x14ac:dyDescent="0.2"/>
    <row r="49" s="4" customFormat="1" ht="11.25" x14ac:dyDescent="0.2"/>
  </sheetData>
  <mergeCells count="37">
    <mergeCell ref="B34:D34"/>
    <mergeCell ref="B35:D35"/>
    <mergeCell ref="B36:D36"/>
    <mergeCell ref="B37:D37"/>
    <mergeCell ref="B27:D27"/>
    <mergeCell ref="B28:D28"/>
    <mergeCell ref="B29:D29"/>
    <mergeCell ref="B31:D31"/>
    <mergeCell ref="B32:D32"/>
    <mergeCell ref="B33:D33"/>
    <mergeCell ref="B30:D30"/>
    <mergeCell ref="B26:D26"/>
    <mergeCell ref="C14:E14"/>
    <mergeCell ref="F14:G14"/>
    <mergeCell ref="A15:G15"/>
    <mergeCell ref="A16:G16"/>
    <mergeCell ref="A17:G17"/>
    <mergeCell ref="A19:G19"/>
    <mergeCell ref="B22:D22"/>
    <mergeCell ref="B23:D23"/>
    <mergeCell ref="B24:D24"/>
    <mergeCell ref="B25:D25"/>
    <mergeCell ref="H17:J17"/>
    <mergeCell ref="A4:C4"/>
    <mergeCell ref="D4:G4"/>
    <mergeCell ref="A5:B5"/>
    <mergeCell ref="A6:B6"/>
    <mergeCell ref="A7:B7"/>
    <mergeCell ref="D11:D12"/>
    <mergeCell ref="E11:E12"/>
    <mergeCell ref="F11:G11"/>
    <mergeCell ref="A1:D1"/>
    <mergeCell ref="E1:G1"/>
    <mergeCell ref="A2:C2"/>
    <mergeCell ref="D2:G2"/>
    <mergeCell ref="A3:C3"/>
    <mergeCell ref="D3:G3"/>
  </mergeCells>
  <pageMargins left="0.31496062992125984" right="0.31496062992125984" top="0.74803149606299213" bottom="0.74803149606299213" header="0.31496062992125984" footer="0.31496062992125984"/>
  <pageSetup paperSize="9" scale="8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opLeftCell="A4" workbookViewId="0">
      <selection activeCell="B33" sqref="B33:D33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98" t="s">
        <v>44</v>
      </c>
      <c r="B1" s="99"/>
      <c r="C1" s="99"/>
      <c r="D1" s="99"/>
      <c r="E1" s="100" t="s">
        <v>48</v>
      </c>
      <c r="F1" s="100"/>
      <c r="G1" s="100"/>
      <c r="L1" s="51"/>
      <c r="M1" s="4"/>
    </row>
    <row r="2" spans="1:13" ht="15" x14ac:dyDescent="0.2">
      <c r="A2" s="101" t="s">
        <v>45</v>
      </c>
      <c r="B2" s="101"/>
      <c r="C2" s="101"/>
      <c r="D2" s="102" t="s">
        <v>49</v>
      </c>
      <c r="E2" s="102"/>
      <c r="F2" s="102"/>
      <c r="G2" s="102"/>
      <c r="L2" s="51"/>
      <c r="M2" s="4"/>
    </row>
    <row r="3" spans="1:13" ht="15" x14ac:dyDescent="0.2">
      <c r="A3" s="101" t="s">
        <v>46</v>
      </c>
      <c r="B3" s="101"/>
      <c r="C3" s="101"/>
      <c r="D3" s="102" t="s">
        <v>50</v>
      </c>
      <c r="E3" s="102"/>
      <c r="F3" s="102"/>
      <c r="G3" s="102"/>
      <c r="L3" s="51"/>
      <c r="M3" s="4"/>
    </row>
    <row r="4" spans="1:13" ht="15.75" thickBot="1" x14ac:dyDescent="0.25">
      <c r="A4" s="103" t="s">
        <v>47</v>
      </c>
      <c r="B4" s="103"/>
      <c r="C4" s="103"/>
      <c r="D4" s="104" t="s">
        <v>51</v>
      </c>
      <c r="E4" s="104"/>
      <c r="F4" s="104"/>
      <c r="G4" s="104"/>
      <c r="L4" s="51"/>
      <c r="M4" s="4"/>
    </row>
    <row r="5" spans="1:13" ht="28.5" customHeight="1" thickTop="1" x14ac:dyDescent="0.2">
      <c r="A5" s="105" t="s">
        <v>29</v>
      </c>
      <c r="B5" s="106"/>
      <c r="C5" s="21" t="s">
        <v>31</v>
      </c>
      <c r="E5" s="24"/>
    </row>
    <row r="6" spans="1:13" ht="25.5" customHeight="1" x14ac:dyDescent="0.2">
      <c r="A6" s="107" t="s">
        <v>30</v>
      </c>
      <c r="B6" s="108"/>
      <c r="C6" s="31" t="s">
        <v>40</v>
      </c>
      <c r="E6" s="26"/>
    </row>
    <row r="7" spans="1:13" x14ac:dyDescent="0.2">
      <c r="A7" s="109" t="s">
        <v>28</v>
      </c>
      <c r="B7" s="110"/>
      <c r="C7" s="21" t="s">
        <v>56</v>
      </c>
      <c r="E7" s="24"/>
      <c r="F7" s="27"/>
    </row>
    <row r="8" spans="1:13" x14ac:dyDescent="0.2">
      <c r="A8" s="29"/>
      <c r="B8" s="30"/>
      <c r="C8" s="30"/>
      <c r="D8" s="24"/>
      <c r="E8" s="28" t="s">
        <v>34</v>
      </c>
      <c r="F8" s="79" t="s">
        <v>32</v>
      </c>
      <c r="G8" s="54" t="s">
        <v>54</v>
      </c>
    </row>
    <row r="9" spans="1:13" x14ac:dyDescent="0.2">
      <c r="A9" s="29"/>
      <c r="B9" s="30"/>
      <c r="C9" s="30"/>
      <c r="D9" s="24"/>
      <c r="E9" s="25"/>
      <c r="F9" s="79" t="s">
        <v>33</v>
      </c>
      <c r="G9" s="53">
        <v>41887</v>
      </c>
    </row>
    <row r="10" spans="1:13" ht="6" customHeight="1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114" t="s">
        <v>19</v>
      </c>
      <c r="E11" s="114" t="s">
        <v>20</v>
      </c>
      <c r="F11" s="116" t="s">
        <v>21</v>
      </c>
      <c r="G11" s="116"/>
    </row>
    <row r="12" spans="1:13" x14ac:dyDescent="0.2">
      <c r="A12" s="6"/>
      <c r="B12" s="7"/>
      <c r="C12" s="7"/>
      <c r="D12" s="115"/>
      <c r="E12" s="115"/>
      <c r="F12" s="9" t="s">
        <v>22</v>
      </c>
      <c r="G12" s="9" t="s">
        <v>23</v>
      </c>
    </row>
    <row r="13" spans="1:13" ht="15" customHeight="1" x14ac:dyDescent="0.2">
      <c r="A13" s="7"/>
      <c r="B13" s="7"/>
      <c r="C13" s="7"/>
      <c r="D13" s="42">
        <v>12</v>
      </c>
      <c r="E13" s="10">
        <v>43100</v>
      </c>
      <c r="F13" s="10">
        <v>43070</v>
      </c>
      <c r="G13" s="10">
        <v>43100</v>
      </c>
    </row>
    <row r="14" spans="1:13" x14ac:dyDescent="0.2">
      <c r="A14" s="7"/>
      <c r="B14" s="7"/>
      <c r="C14" s="117" t="s">
        <v>38</v>
      </c>
      <c r="D14" s="117"/>
      <c r="E14" s="117"/>
      <c r="F14" s="118">
        <f>G37</f>
        <v>2518.5279999999998</v>
      </c>
      <c r="G14" s="118"/>
    </row>
    <row r="15" spans="1:13" ht="14.25" customHeight="1" x14ac:dyDescent="0.2">
      <c r="A15" s="121" t="s">
        <v>35</v>
      </c>
      <c r="B15" s="121"/>
      <c r="C15" s="121"/>
      <c r="D15" s="121" t="s">
        <v>35</v>
      </c>
      <c r="E15" s="121"/>
      <c r="F15" s="121"/>
      <c r="G15" s="121"/>
    </row>
    <row r="16" spans="1:13" ht="11.25" customHeight="1" x14ac:dyDescent="0.2">
      <c r="A16" s="121" t="s">
        <v>36</v>
      </c>
      <c r="B16" s="121"/>
      <c r="C16" s="121"/>
      <c r="D16" s="121"/>
      <c r="E16" s="121"/>
      <c r="F16" s="121"/>
      <c r="G16" s="121"/>
      <c r="H16" s="78"/>
      <c r="I16" s="48"/>
      <c r="J16" s="48"/>
    </row>
    <row r="17" spans="1:12" x14ac:dyDescent="0.2">
      <c r="A17" s="121" t="s">
        <v>55</v>
      </c>
      <c r="B17" s="121"/>
      <c r="C17" s="121"/>
      <c r="D17" s="121"/>
      <c r="E17" s="121"/>
      <c r="F17" s="121"/>
      <c r="G17" s="121"/>
      <c r="H17" s="111"/>
      <c r="I17" s="111"/>
      <c r="J17" s="111"/>
    </row>
    <row r="18" spans="1:12" ht="2.25" customHeight="1" x14ac:dyDescent="0.2">
      <c r="A18" s="13"/>
      <c r="B18" s="13"/>
      <c r="C18" s="13"/>
      <c r="D18" s="13"/>
      <c r="E18" s="13"/>
      <c r="F18" s="13"/>
      <c r="G18" s="13"/>
      <c r="H18" s="1"/>
      <c r="I18" s="48"/>
      <c r="J18" s="48"/>
    </row>
    <row r="19" spans="1:12" x14ac:dyDescent="0.2">
      <c r="A19" s="122" t="s">
        <v>12</v>
      </c>
      <c r="B19" s="122"/>
      <c r="C19" s="122"/>
      <c r="D19" s="122"/>
      <c r="E19" s="122"/>
      <c r="F19" s="122"/>
      <c r="G19" s="122"/>
      <c r="H19" s="78"/>
      <c r="I19" s="48"/>
      <c r="J19" s="48"/>
    </row>
    <row r="20" spans="1:12" ht="3.75" customHeight="1" x14ac:dyDescent="0.2">
      <c r="A20" s="7"/>
      <c r="B20" s="7"/>
      <c r="C20" s="7"/>
      <c r="D20" s="7"/>
      <c r="E20" s="7"/>
      <c r="F20" s="7"/>
      <c r="G20" s="7"/>
      <c r="H20" s="2"/>
    </row>
    <row r="21" spans="1:12" ht="6" customHeight="1" thickBot="1" x14ac:dyDescent="0.25">
      <c r="A21" s="7"/>
      <c r="B21" s="7"/>
      <c r="C21" s="7"/>
      <c r="D21" s="7"/>
      <c r="E21" s="7"/>
      <c r="F21" s="7"/>
      <c r="G21" s="7"/>
      <c r="H21" s="2"/>
    </row>
    <row r="22" spans="1:12" s="35" customFormat="1" ht="34.5" thickBot="1" x14ac:dyDescent="0.25">
      <c r="A22" s="45" t="s">
        <v>0</v>
      </c>
      <c r="B22" s="123" t="s">
        <v>1</v>
      </c>
      <c r="C22" s="123"/>
      <c r="D22" s="123"/>
      <c r="E22" s="77" t="s">
        <v>2</v>
      </c>
      <c r="F22" s="77" t="s">
        <v>25</v>
      </c>
      <c r="G22" s="47" t="s">
        <v>3</v>
      </c>
      <c r="I22" s="49"/>
      <c r="J22" s="49"/>
      <c r="K22" s="49"/>
      <c r="L22" s="49"/>
    </row>
    <row r="23" spans="1:12" x14ac:dyDescent="0.2">
      <c r="A23" s="34" t="s">
        <v>24</v>
      </c>
      <c r="B23" s="128" t="s">
        <v>4</v>
      </c>
      <c r="C23" s="128"/>
      <c r="D23" s="129"/>
      <c r="E23" s="15"/>
      <c r="F23" s="15"/>
      <c r="G23" s="12"/>
    </row>
    <row r="24" spans="1:12" s="3" customFormat="1" x14ac:dyDescent="0.2">
      <c r="A24" s="17"/>
      <c r="B24" s="112" t="s">
        <v>5</v>
      </c>
      <c r="C24" s="112"/>
      <c r="D24" s="113"/>
      <c r="E24" s="18"/>
      <c r="F24" s="41"/>
      <c r="G24" s="19">
        <v>0</v>
      </c>
      <c r="I24" s="4"/>
      <c r="J24" s="4"/>
      <c r="K24" s="4"/>
      <c r="L24" s="4"/>
    </row>
    <row r="25" spans="1:12" ht="9" customHeight="1" x14ac:dyDescent="0.2">
      <c r="A25" s="14"/>
      <c r="B25" s="119"/>
      <c r="C25" s="119"/>
      <c r="D25" s="120"/>
      <c r="E25" s="20"/>
      <c r="F25" s="39"/>
      <c r="G25" s="16"/>
    </row>
    <row r="26" spans="1:12" x14ac:dyDescent="0.2">
      <c r="A26" s="14" t="s">
        <v>6</v>
      </c>
      <c r="B26" s="119" t="s">
        <v>7</v>
      </c>
      <c r="C26" s="119"/>
      <c r="D26" s="120"/>
      <c r="E26" s="20"/>
      <c r="F26" s="39"/>
      <c r="G26" s="16"/>
    </row>
    <row r="27" spans="1:12" s="3" customFormat="1" x14ac:dyDescent="0.2">
      <c r="A27" s="17"/>
      <c r="B27" s="112" t="s">
        <v>8</v>
      </c>
      <c r="C27" s="112"/>
      <c r="D27" s="113"/>
      <c r="E27" s="18"/>
      <c r="F27" s="41"/>
      <c r="G27" s="19">
        <f>0</f>
        <v>0</v>
      </c>
      <c r="I27" s="4"/>
      <c r="J27" s="4"/>
      <c r="K27" s="4"/>
      <c r="L27" s="4"/>
    </row>
    <row r="28" spans="1:12" ht="9" customHeight="1" x14ac:dyDescent="0.2">
      <c r="A28" s="14"/>
      <c r="B28" s="119"/>
      <c r="C28" s="119"/>
      <c r="D28" s="120"/>
      <c r="E28" s="20"/>
      <c r="F28" s="39"/>
      <c r="G28" s="16"/>
    </row>
    <row r="29" spans="1:12" x14ac:dyDescent="0.2">
      <c r="A29" s="14" t="s">
        <v>9</v>
      </c>
      <c r="B29" s="119" t="s">
        <v>10</v>
      </c>
      <c r="C29" s="119"/>
      <c r="D29" s="120"/>
      <c r="E29" s="20"/>
      <c r="F29" s="39"/>
      <c r="G29" s="16"/>
    </row>
    <row r="30" spans="1:12" x14ac:dyDescent="0.2">
      <c r="A30" s="14" t="s">
        <v>57</v>
      </c>
      <c r="B30" s="133" t="s">
        <v>79</v>
      </c>
      <c r="C30" s="134"/>
      <c r="D30" s="135"/>
      <c r="E30" s="20">
        <v>1</v>
      </c>
      <c r="F30" s="39">
        <v>693</v>
      </c>
      <c r="G30" s="16">
        <f>E30*F30</f>
        <v>693</v>
      </c>
    </row>
    <row r="31" spans="1:12" s="3" customFormat="1" x14ac:dyDescent="0.2">
      <c r="A31" s="17"/>
      <c r="B31" s="112" t="s">
        <v>11</v>
      </c>
      <c r="C31" s="112"/>
      <c r="D31" s="113"/>
      <c r="E31" s="18"/>
      <c r="F31" s="41"/>
      <c r="G31" s="19">
        <f>G30</f>
        <v>693</v>
      </c>
      <c r="I31" s="4"/>
      <c r="J31" s="4"/>
      <c r="K31" s="4"/>
      <c r="L31" s="4"/>
    </row>
    <row r="32" spans="1:12" ht="9" customHeight="1" x14ac:dyDescent="0.2">
      <c r="A32" s="14"/>
      <c r="B32" s="119"/>
      <c r="C32" s="119"/>
      <c r="D32" s="120"/>
      <c r="E32" s="20"/>
      <c r="F32" s="39"/>
      <c r="G32" s="16"/>
    </row>
    <row r="33" spans="1:13" s="40" customFormat="1" x14ac:dyDescent="0.2">
      <c r="A33" s="37" t="s">
        <v>13</v>
      </c>
      <c r="B33" s="124" t="s">
        <v>71</v>
      </c>
      <c r="C33" s="124"/>
      <c r="D33" s="125"/>
      <c r="E33" s="38" t="s">
        <v>18</v>
      </c>
      <c r="F33" s="39"/>
      <c r="G33" s="56">
        <f>1.8* 382.5</f>
        <v>688.5</v>
      </c>
      <c r="I33" s="4"/>
      <c r="J33" s="4"/>
      <c r="K33" s="4"/>
      <c r="L33" s="50"/>
    </row>
    <row r="34" spans="1:13" s="40" customFormat="1" x14ac:dyDescent="0.2">
      <c r="A34" s="37" t="s">
        <v>14</v>
      </c>
      <c r="B34" s="124" t="s">
        <v>72</v>
      </c>
      <c r="C34" s="124"/>
      <c r="D34" s="125"/>
      <c r="E34" s="38" t="s">
        <v>18</v>
      </c>
      <c r="F34" s="39"/>
      <c r="G34" s="56">
        <f>2.3*382.5</f>
        <v>879.74999999999989</v>
      </c>
      <c r="I34" s="4"/>
      <c r="J34" s="4"/>
      <c r="K34" s="4"/>
      <c r="L34" s="50"/>
    </row>
    <row r="35" spans="1:13" s="40" customFormat="1" x14ac:dyDescent="0.2">
      <c r="A35" s="37" t="s">
        <v>15</v>
      </c>
      <c r="B35" s="124" t="s">
        <v>59</v>
      </c>
      <c r="C35" s="124"/>
      <c r="D35" s="125"/>
      <c r="E35" s="38" t="s">
        <v>18</v>
      </c>
      <c r="F35" s="39"/>
      <c r="G35" s="56">
        <f>1.19* 216.2</f>
        <v>257.27799999999996</v>
      </c>
      <c r="I35" s="4"/>
      <c r="J35" s="4"/>
      <c r="K35" s="4"/>
      <c r="L35" s="50"/>
    </row>
    <row r="36" spans="1:13" s="40" customFormat="1" ht="12.75" hidden="1" customHeight="1" x14ac:dyDescent="0.2">
      <c r="A36" s="37" t="s">
        <v>16</v>
      </c>
      <c r="B36" s="124" t="s">
        <v>41</v>
      </c>
      <c r="C36" s="124"/>
      <c r="D36" s="125"/>
      <c r="E36" s="38" t="s">
        <v>39</v>
      </c>
      <c r="F36" s="39"/>
      <c r="G36" s="52">
        <v>0</v>
      </c>
      <c r="I36" s="50"/>
      <c r="J36" s="50"/>
      <c r="K36" s="50"/>
      <c r="L36" s="50"/>
    </row>
    <row r="37" spans="1:13" s="3" customFormat="1" ht="13.5" thickBot="1" x14ac:dyDescent="0.25">
      <c r="A37" s="32"/>
      <c r="B37" s="126" t="s">
        <v>17</v>
      </c>
      <c r="C37" s="126"/>
      <c r="D37" s="127"/>
      <c r="E37" s="22"/>
      <c r="F37" s="22"/>
      <c r="G37" s="33">
        <f>G24+G27+G31+G33+G34+G35+G36</f>
        <v>2518.5279999999998</v>
      </c>
      <c r="H37" s="36"/>
      <c r="I37" s="50"/>
      <c r="J37" s="50"/>
      <c r="K37" s="50"/>
      <c r="L37" s="4"/>
    </row>
    <row r="38" spans="1:13" ht="7.5" customHeight="1" x14ac:dyDescent="0.2">
      <c r="A38" s="7"/>
      <c r="B38" s="7"/>
      <c r="C38" s="7"/>
      <c r="D38" s="7"/>
      <c r="E38" s="7"/>
      <c r="F38" s="7"/>
      <c r="G38" s="7"/>
      <c r="I38" s="50"/>
      <c r="J38" s="50"/>
      <c r="K38" s="50"/>
    </row>
    <row r="39" spans="1:13" x14ac:dyDescent="0.2">
      <c r="A39" s="7"/>
      <c r="B39" s="7"/>
      <c r="C39" s="7"/>
      <c r="D39" s="7"/>
      <c r="E39" s="7"/>
      <c r="F39" s="7"/>
      <c r="G39" s="7"/>
      <c r="H39" s="4"/>
    </row>
    <row r="40" spans="1:13" x14ac:dyDescent="0.2">
      <c r="A40" s="7"/>
      <c r="B40" s="7"/>
      <c r="C40" s="7"/>
      <c r="D40" s="7"/>
      <c r="E40" s="7"/>
      <c r="F40" s="7"/>
      <c r="G40" s="7"/>
      <c r="H40" s="4"/>
    </row>
    <row r="41" spans="1:13" x14ac:dyDescent="0.2">
      <c r="A41" s="7"/>
      <c r="B41" s="7"/>
      <c r="C41" s="7"/>
      <c r="D41" s="7"/>
      <c r="E41" s="7"/>
      <c r="F41" s="7"/>
      <c r="G41" s="7"/>
      <c r="H41" s="4"/>
    </row>
    <row r="42" spans="1:13" s="4" customFormat="1" x14ac:dyDescent="0.2">
      <c r="A42" s="11" t="s">
        <v>26</v>
      </c>
      <c r="B42" s="11"/>
      <c r="C42" s="7" t="s">
        <v>42</v>
      </c>
      <c r="D42" s="23"/>
      <c r="E42" s="23"/>
      <c r="F42" s="7"/>
      <c r="G42" s="7" t="s">
        <v>43</v>
      </c>
      <c r="M42"/>
    </row>
    <row r="43" spans="1:13" s="4" customFormat="1" x14ac:dyDescent="0.2">
      <c r="A43" s="11"/>
      <c r="B43" s="11"/>
      <c r="C43" s="7"/>
      <c r="D43" s="24"/>
      <c r="E43" s="24"/>
      <c r="F43" s="7"/>
      <c r="G43" s="7"/>
      <c r="M43"/>
    </row>
    <row r="44" spans="1:13" s="4" customFormat="1" x14ac:dyDescent="0.2">
      <c r="A44" s="7"/>
      <c r="B44" s="7"/>
      <c r="C44" s="7" t="s">
        <v>27</v>
      </c>
      <c r="D44" s="7"/>
      <c r="E44" s="24"/>
      <c r="F44" s="24"/>
      <c r="G44" s="7"/>
      <c r="H44"/>
      <c r="M44"/>
    </row>
    <row r="45" spans="1:13" s="4" customFormat="1" ht="13.5" customHeight="1" x14ac:dyDescent="0.2">
      <c r="A45" s="7"/>
      <c r="B45" s="7"/>
      <c r="C45" s="7"/>
      <c r="D45" s="7"/>
      <c r="E45" s="7"/>
      <c r="F45" s="7"/>
      <c r="G45" s="7"/>
      <c r="H45"/>
    </row>
    <row r="46" spans="1:13" s="4" customFormat="1" x14ac:dyDescent="0.2">
      <c r="A46" s="11" t="s">
        <v>37</v>
      </c>
      <c r="B46" s="7"/>
      <c r="C46" s="7" t="s">
        <v>52</v>
      </c>
      <c r="D46" s="23"/>
      <c r="E46" s="23"/>
      <c r="F46" s="23"/>
      <c r="G46" s="55"/>
      <c r="H46" s="80"/>
    </row>
    <row r="47" spans="1:13" s="4" customFormat="1" ht="11.25" x14ac:dyDescent="0.2">
      <c r="H47" s="44"/>
    </row>
    <row r="48" spans="1:13" s="4" customFormat="1" ht="11.25" x14ac:dyDescent="0.2"/>
    <row r="49" s="4" customFormat="1" ht="11.25" x14ac:dyDescent="0.2"/>
  </sheetData>
  <mergeCells count="37">
    <mergeCell ref="B34:D34"/>
    <mergeCell ref="B35:D35"/>
    <mergeCell ref="B36:D36"/>
    <mergeCell ref="B37:D37"/>
    <mergeCell ref="B30:D30"/>
    <mergeCell ref="B33:D33"/>
    <mergeCell ref="B27:D27"/>
    <mergeCell ref="B28:D28"/>
    <mergeCell ref="B29:D29"/>
    <mergeCell ref="B31:D31"/>
    <mergeCell ref="B32:D32"/>
    <mergeCell ref="B26:D26"/>
    <mergeCell ref="C14:E14"/>
    <mergeCell ref="F14:G14"/>
    <mergeCell ref="A15:G15"/>
    <mergeCell ref="A16:G16"/>
    <mergeCell ref="A17:G17"/>
    <mergeCell ref="A19:G19"/>
    <mergeCell ref="B22:D22"/>
    <mergeCell ref="B23:D23"/>
    <mergeCell ref="B24:D24"/>
    <mergeCell ref="B25:D25"/>
    <mergeCell ref="H17:J17"/>
    <mergeCell ref="A4:C4"/>
    <mergeCell ref="D4:G4"/>
    <mergeCell ref="A5:B5"/>
    <mergeCell ref="A6:B6"/>
    <mergeCell ref="A7:B7"/>
    <mergeCell ref="D11:D12"/>
    <mergeCell ref="E11:E12"/>
    <mergeCell ref="F11:G11"/>
    <mergeCell ref="A1:D1"/>
    <mergeCell ref="E1:G1"/>
    <mergeCell ref="A2:C2"/>
    <mergeCell ref="D2:G2"/>
    <mergeCell ref="A3:C3"/>
    <mergeCell ref="D3:G3"/>
  </mergeCells>
  <pageMargins left="0.31496062992125984" right="0.31496062992125984" top="0.74803149606299213" bottom="0.74803149606299213" header="0.31496062992125984" footer="0.31496062992125984"/>
  <pageSetup paperSize="9" scale="8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workbookViewId="0">
      <selection activeCell="K21" sqref="K21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98" t="s">
        <v>44</v>
      </c>
      <c r="B1" s="99"/>
      <c r="C1" s="99"/>
      <c r="D1" s="99"/>
      <c r="E1" s="100" t="s">
        <v>48</v>
      </c>
      <c r="F1" s="100"/>
      <c r="G1" s="100"/>
      <c r="L1" s="51"/>
      <c r="M1" s="4"/>
    </row>
    <row r="2" spans="1:13" ht="15" x14ac:dyDescent="0.2">
      <c r="A2" s="101" t="s">
        <v>45</v>
      </c>
      <c r="B2" s="101"/>
      <c r="C2" s="101"/>
      <c r="D2" s="102" t="s">
        <v>49</v>
      </c>
      <c r="E2" s="102"/>
      <c r="F2" s="102"/>
      <c r="G2" s="102"/>
      <c r="L2" s="51"/>
      <c r="M2" s="4"/>
    </row>
    <row r="3" spans="1:13" ht="15" x14ac:dyDescent="0.2">
      <c r="A3" s="101" t="s">
        <v>46</v>
      </c>
      <c r="B3" s="101"/>
      <c r="C3" s="101"/>
      <c r="D3" s="102" t="s">
        <v>50</v>
      </c>
      <c r="E3" s="102"/>
      <c r="F3" s="102"/>
      <c r="G3" s="102"/>
      <c r="L3" s="51"/>
      <c r="M3" s="4"/>
    </row>
    <row r="4" spans="1:13" ht="15.75" thickBot="1" x14ac:dyDescent="0.25">
      <c r="A4" s="103" t="s">
        <v>47</v>
      </c>
      <c r="B4" s="103"/>
      <c r="C4" s="103"/>
      <c r="D4" s="104" t="s">
        <v>51</v>
      </c>
      <c r="E4" s="104"/>
      <c r="F4" s="104"/>
      <c r="G4" s="104"/>
      <c r="L4" s="51"/>
      <c r="M4" s="4"/>
    </row>
    <row r="5" spans="1:13" ht="28.5" customHeight="1" thickTop="1" x14ac:dyDescent="0.2">
      <c r="A5" s="105" t="s">
        <v>29</v>
      </c>
      <c r="B5" s="106"/>
      <c r="C5" s="21" t="s">
        <v>31</v>
      </c>
      <c r="E5" s="24"/>
    </row>
    <row r="6" spans="1:13" ht="25.5" customHeight="1" x14ac:dyDescent="0.2">
      <c r="A6" s="107" t="s">
        <v>30</v>
      </c>
      <c r="B6" s="108"/>
      <c r="C6" s="31" t="s">
        <v>40</v>
      </c>
      <c r="E6" s="26"/>
    </row>
    <row r="7" spans="1:13" x14ac:dyDescent="0.2">
      <c r="A7" s="109" t="s">
        <v>28</v>
      </c>
      <c r="B7" s="110"/>
      <c r="C7" s="21" t="s">
        <v>56</v>
      </c>
      <c r="E7" s="24"/>
      <c r="F7" s="27"/>
    </row>
    <row r="8" spans="1:13" x14ac:dyDescent="0.2">
      <c r="A8" s="29"/>
      <c r="B8" s="30"/>
      <c r="C8" s="30"/>
      <c r="D8" s="24"/>
      <c r="E8" s="28" t="s">
        <v>34</v>
      </c>
      <c r="F8" s="81" t="s">
        <v>32</v>
      </c>
      <c r="G8" s="54" t="s">
        <v>54</v>
      </c>
    </row>
    <row r="9" spans="1:13" x14ac:dyDescent="0.2">
      <c r="A9" s="29"/>
      <c r="B9" s="30"/>
      <c r="C9" s="30"/>
      <c r="D9" s="24"/>
      <c r="E9" s="25"/>
      <c r="F9" s="81" t="s">
        <v>33</v>
      </c>
      <c r="G9" s="53">
        <v>41887</v>
      </c>
    </row>
    <row r="10" spans="1:13" ht="6" customHeight="1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114" t="s">
        <v>19</v>
      </c>
      <c r="E11" s="114" t="s">
        <v>20</v>
      </c>
      <c r="F11" s="116" t="s">
        <v>21</v>
      </c>
      <c r="G11" s="116"/>
    </row>
    <row r="12" spans="1:13" x14ac:dyDescent="0.2">
      <c r="A12" s="6"/>
      <c r="B12" s="7"/>
      <c r="C12" s="7"/>
      <c r="D12" s="115"/>
      <c r="E12" s="115"/>
      <c r="F12" s="9" t="s">
        <v>22</v>
      </c>
      <c r="G12" s="9" t="s">
        <v>23</v>
      </c>
    </row>
    <row r="13" spans="1:13" ht="15" customHeight="1" x14ac:dyDescent="0.2">
      <c r="A13" s="7"/>
      <c r="B13" s="7"/>
      <c r="C13" s="7"/>
      <c r="D13" s="42"/>
      <c r="E13" s="10">
        <v>43100</v>
      </c>
      <c r="F13" s="10">
        <v>42736</v>
      </c>
      <c r="G13" s="10">
        <v>43100</v>
      </c>
    </row>
    <row r="14" spans="1:13" x14ac:dyDescent="0.2">
      <c r="A14" s="7"/>
      <c r="B14" s="7"/>
      <c r="C14" s="117" t="s">
        <v>38</v>
      </c>
      <c r="D14" s="117"/>
      <c r="E14" s="117"/>
      <c r="F14" s="118">
        <f>G45</f>
        <v>34042.335999999996</v>
      </c>
      <c r="G14" s="118"/>
      <c r="H14" s="137">
        <f>январь!F14+февраль!F14+март!F14+апрель!F14+май!F14+июнь!F14+июль!F14+август!F14+сентябрь!F14+октябрь!F14+ноябрь!F14+декабрь!F14</f>
        <v>34042.335999999996</v>
      </c>
    </row>
    <row r="15" spans="1:13" ht="14.25" customHeight="1" x14ac:dyDescent="0.2">
      <c r="A15" s="121" t="s">
        <v>35</v>
      </c>
      <c r="B15" s="121"/>
      <c r="C15" s="121"/>
      <c r="D15" s="121" t="s">
        <v>35</v>
      </c>
      <c r="E15" s="121"/>
      <c r="F15" s="121"/>
      <c r="G15" s="121"/>
    </row>
    <row r="16" spans="1:13" ht="11.25" customHeight="1" x14ac:dyDescent="0.2">
      <c r="A16" s="121" t="s">
        <v>36</v>
      </c>
      <c r="B16" s="121"/>
      <c r="C16" s="121"/>
      <c r="D16" s="121"/>
      <c r="E16" s="121"/>
      <c r="F16" s="121"/>
      <c r="G16" s="121"/>
      <c r="H16" s="83"/>
      <c r="I16" s="48"/>
      <c r="J16" s="48"/>
    </row>
    <row r="17" spans="1:12" x14ac:dyDescent="0.2">
      <c r="A17" s="121" t="s">
        <v>55</v>
      </c>
      <c r="B17" s="121"/>
      <c r="C17" s="121"/>
      <c r="D17" s="121"/>
      <c r="E17" s="121"/>
      <c r="F17" s="121"/>
      <c r="G17" s="121"/>
      <c r="H17" s="111"/>
      <c r="I17" s="111"/>
      <c r="J17" s="111"/>
    </row>
    <row r="18" spans="1:12" ht="2.25" customHeight="1" x14ac:dyDescent="0.2">
      <c r="A18" s="13"/>
      <c r="B18" s="13"/>
      <c r="C18" s="13"/>
      <c r="D18" s="13"/>
      <c r="E18" s="13"/>
      <c r="F18" s="13"/>
      <c r="G18" s="13"/>
      <c r="H18" s="1"/>
      <c r="I18" s="48"/>
      <c r="J18" s="48"/>
    </row>
    <row r="19" spans="1:12" x14ac:dyDescent="0.2">
      <c r="A19" s="122" t="s">
        <v>12</v>
      </c>
      <c r="B19" s="122"/>
      <c r="C19" s="122"/>
      <c r="D19" s="122"/>
      <c r="E19" s="122"/>
      <c r="F19" s="122"/>
      <c r="G19" s="122"/>
      <c r="H19" s="83"/>
      <c r="I19" s="48"/>
      <c r="J19" s="48"/>
    </row>
    <row r="20" spans="1:12" ht="3.75" customHeight="1" x14ac:dyDescent="0.2">
      <c r="A20" s="7"/>
      <c r="B20" s="7"/>
      <c r="C20" s="7"/>
      <c r="D20" s="7"/>
      <c r="E20" s="7"/>
      <c r="F20" s="7"/>
      <c r="G20" s="7"/>
      <c r="H20" s="2"/>
    </row>
    <row r="21" spans="1:12" ht="6" customHeight="1" thickBot="1" x14ac:dyDescent="0.25">
      <c r="A21" s="7"/>
      <c r="B21" s="7"/>
      <c r="C21" s="7"/>
      <c r="D21" s="7"/>
      <c r="E21" s="7"/>
      <c r="F21" s="7"/>
      <c r="G21" s="7"/>
      <c r="H21" s="2"/>
    </row>
    <row r="22" spans="1:12" s="35" customFormat="1" ht="34.5" thickBot="1" x14ac:dyDescent="0.25">
      <c r="A22" s="45" t="s">
        <v>0</v>
      </c>
      <c r="B22" s="123" t="s">
        <v>1</v>
      </c>
      <c r="C22" s="123"/>
      <c r="D22" s="123"/>
      <c r="E22" s="84" t="s">
        <v>2</v>
      </c>
      <c r="F22" s="84" t="s">
        <v>25</v>
      </c>
      <c r="G22" s="47" t="s">
        <v>3</v>
      </c>
      <c r="I22" s="49"/>
      <c r="J22" s="49"/>
      <c r="K22" s="49"/>
      <c r="L22" s="49"/>
    </row>
    <row r="23" spans="1:12" x14ac:dyDescent="0.2">
      <c r="A23" s="34" t="s">
        <v>24</v>
      </c>
      <c r="B23" s="128" t="s">
        <v>4</v>
      </c>
      <c r="C23" s="128"/>
      <c r="D23" s="129"/>
      <c r="E23" s="15"/>
      <c r="F23" s="15"/>
      <c r="G23" s="12"/>
    </row>
    <row r="24" spans="1:12" x14ac:dyDescent="0.2">
      <c r="A24" s="34" t="s">
        <v>75</v>
      </c>
      <c r="B24" s="133" t="s">
        <v>76</v>
      </c>
      <c r="C24" s="134"/>
      <c r="D24" s="135"/>
      <c r="E24" s="15">
        <v>1</v>
      </c>
      <c r="F24" s="15">
        <v>600</v>
      </c>
      <c r="G24" s="12">
        <f>E24*F24</f>
        <v>600</v>
      </c>
    </row>
    <row r="25" spans="1:12" s="3" customFormat="1" x14ac:dyDescent="0.2">
      <c r="A25" s="17"/>
      <c r="B25" s="112" t="s">
        <v>5</v>
      </c>
      <c r="C25" s="112"/>
      <c r="D25" s="113"/>
      <c r="E25" s="18"/>
      <c r="F25" s="41"/>
      <c r="G25" s="19">
        <f>G24</f>
        <v>600</v>
      </c>
      <c r="I25" s="4"/>
      <c r="J25" s="4"/>
      <c r="K25" s="4"/>
      <c r="L25" s="4"/>
    </row>
    <row r="26" spans="1:12" ht="9" customHeight="1" x14ac:dyDescent="0.2">
      <c r="A26" s="14"/>
      <c r="B26" s="119"/>
      <c r="C26" s="119"/>
      <c r="D26" s="120"/>
      <c r="E26" s="20"/>
      <c r="F26" s="39"/>
      <c r="G26" s="16"/>
    </row>
    <row r="27" spans="1:12" x14ac:dyDescent="0.2">
      <c r="A27" s="14" t="s">
        <v>6</v>
      </c>
      <c r="B27" s="119" t="s">
        <v>7</v>
      </c>
      <c r="C27" s="119"/>
      <c r="D27" s="120"/>
      <c r="E27" s="20"/>
      <c r="F27" s="39"/>
      <c r="G27" s="16"/>
    </row>
    <row r="28" spans="1:12" x14ac:dyDescent="0.2">
      <c r="A28" s="14" t="s">
        <v>58</v>
      </c>
      <c r="B28" s="133" t="s">
        <v>60</v>
      </c>
      <c r="C28" s="134"/>
      <c r="D28" s="135"/>
      <c r="E28" s="20">
        <v>1</v>
      </c>
      <c r="F28" s="39">
        <v>7087</v>
      </c>
      <c r="G28" s="16">
        <f>E28*F28</f>
        <v>7087</v>
      </c>
    </row>
    <row r="29" spans="1:12" s="3" customFormat="1" x14ac:dyDescent="0.2">
      <c r="A29" s="17"/>
      <c r="B29" s="112" t="s">
        <v>8</v>
      </c>
      <c r="C29" s="112"/>
      <c r="D29" s="113"/>
      <c r="E29" s="18"/>
      <c r="F29" s="41"/>
      <c r="G29" s="19">
        <f>SUM(G28)</f>
        <v>7087</v>
      </c>
      <c r="I29" s="4"/>
      <c r="J29" s="4"/>
      <c r="K29" s="4"/>
      <c r="L29" s="4"/>
    </row>
    <row r="30" spans="1:12" ht="9" customHeight="1" x14ac:dyDescent="0.2">
      <c r="A30" s="14"/>
      <c r="B30" s="119"/>
      <c r="C30" s="119"/>
      <c r="D30" s="120"/>
      <c r="E30" s="20"/>
      <c r="F30" s="39"/>
      <c r="G30" s="16"/>
    </row>
    <row r="31" spans="1:12" x14ac:dyDescent="0.2">
      <c r="A31" s="14" t="s">
        <v>9</v>
      </c>
      <c r="B31" s="119" t="s">
        <v>10</v>
      </c>
      <c r="C31" s="119"/>
      <c r="D31" s="120"/>
      <c r="E31" s="20"/>
      <c r="F31" s="39"/>
      <c r="G31" s="16"/>
    </row>
    <row r="32" spans="1:12" x14ac:dyDescent="0.2">
      <c r="A32" s="14" t="s">
        <v>57</v>
      </c>
      <c r="B32" s="133" t="s">
        <v>79</v>
      </c>
      <c r="C32" s="134"/>
      <c r="D32" s="135"/>
      <c r="E32" s="20">
        <v>1</v>
      </c>
      <c r="F32" s="39">
        <v>687</v>
      </c>
      <c r="G32" s="16">
        <f>E32*F32</f>
        <v>687</v>
      </c>
    </row>
    <row r="33" spans="1:12" x14ac:dyDescent="0.2">
      <c r="A33" s="14" t="s">
        <v>81</v>
      </c>
      <c r="B33" s="133" t="s">
        <v>80</v>
      </c>
      <c r="C33" s="134"/>
      <c r="D33" s="135"/>
      <c r="E33" s="20">
        <v>1</v>
      </c>
      <c r="F33" s="39">
        <v>3069</v>
      </c>
      <c r="G33" s="16">
        <f>E33*F33</f>
        <v>3069</v>
      </c>
    </row>
    <row r="34" spans="1:12" x14ac:dyDescent="0.2">
      <c r="A34" s="14" t="s">
        <v>82</v>
      </c>
      <c r="B34" s="133" t="s">
        <v>79</v>
      </c>
      <c r="C34" s="134"/>
      <c r="D34" s="135"/>
      <c r="E34" s="20">
        <v>1</v>
      </c>
      <c r="F34" s="39">
        <v>693</v>
      </c>
      <c r="G34" s="16">
        <f>E34*F34</f>
        <v>693</v>
      </c>
    </row>
    <row r="35" spans="1:12" s="3" customFormat="1" x14ac:dyDescent="0.2">
      <c r="A35" s="17"/>
      <c r="B35" s="112" t="s">
        <v>11</v>
      </c>
      <c r="C35" s="112"/>
      <c r="D35" s="113"/>
      <c r="E35" s="18"/>
      <c r="F35" s="41"/>
      <c r="G35" s="19">
        <f>SUM(G32:G34)</f>
        <v>4449</v>
      </c>
      <c r="I35" s="4"/>
      <c r="J35" s="4"/>
      <c r="K35" s="4"/>
      <c r="L35" s="4"/>
    </row>
    <row r="36" spans="1:12" ht="9" customHeight="1" x14ac:dyDescent="0.2">
      <c r="A36" s="14"/>
      <c r="B36" s="119"/>
      <c r="C36" s="119"/>
      <c r="D36" s="120"/>
      <c r="E36" s="20"/>
      <c r="F36" s="39"/>
      <c r="G36" s="16"/>
    </row>
    <row r="37" spans="1:12" s="40" customFormat="1" x14ac:dyDescent="0.2">
      <c r="A37" s="37" t="s">
        <v>13</v>
      </c>
      <c r="B37" s="124" t="s">
        <v>71</v>
      </c>
      <c r="C37" s="124"/>
      <c r="D37" s="125"/>
      <c r="E37" s="38" t="s">
        <v>18</v>
      </c>
      <c r="F37" s="39"/>
      <c r="G37" s="56">
        <f>1.8*382.5*12</f>
        <v>8262</v>
      </c>
      <c r="H37" s="136">
        <f>январь!G32+февраль!G33+март!G32+апрель!G32+май!G32+июнь!G32+июль!G33+август!G32+сентябрь!G32+октябрь!G33+ноябрь!G33+декабрь!G33</f>
        <v>8262</v>
      </c>
      <c r="I37" s="4"/>
      <c r="J37" s="4"/>
      <c r="K37" s="4"/>
      <c r="L37" s="50"/>
    </row>
    <row r="38" spans="1:12" s="40" customFormat="1" x14ac:dyDescent="0.2">
      <c r="A38" s="37"/>
      <c r="B38" s="130" t="s">
        <v>73</v>
      </c>
      <c r="C38" s="131"/>
      <c r="D38" s="132"/>
      <c r="E38" s="38"/>
      <c r="F38" s="39"/>
      <c r="G38" s="56"/>
      <c r="I38" s="4"/>
      <c r="J38" s="4"/>
      <c r="K38" s="4"/>
      <c r="L38" s="50"/>
    </row>
    <row r="39" spans="1:12" s="40" customFormat="1" x14ac:dyDescent="0.2">
      <c r="A39" s="37"/>
      <c r="B39" s="130" t="s">
        <v>74</v>
      </c>
      <c r="C39" s="131"/>
      <c r="D39" s="132"/>
      <c r="E39" s="38"/>
      <c r="F39" s="39"/>
      <c r="G39" s="56"/>
      <c r="I39" s="4"/>
      <c r="J39" s="4"/>
      <c r="K39" s="4"/>
      <c r="L39" s="50"/>
    </row>
    <row r="40" spans="1:12" s="40" customFormat="1" x14ac:dyDescent="0.2">
      <c r="A40" s="37"/>
      <c r="B40" s="130" t="s">
        <v>77</v>
      </c>
      <c r="C40" s="131"/>
      <c r="D40" s="132"/>
      <c r="E40" s="38"/>
      <c r="F40" s="39"/>
      <c r="G40" s="56"/>
      <c r="I40" s="4"/>
      <c r="J40" s="4"/>
      <c r="K40" s="4"/>
      <c r="L40" s="50"/>
    </row>
    <row r="41" spans="1:12" s="40" customFormat="1" x14ac:dyDescent="0.2">
      <c r="A41" s="37"/>
      <c r="B41" s="130" t="s">
        <v>78</v>
      </c>
      <c r="C41" s="131"/>
      <c r="D41" s="132"/>
      <c r="E41" s="38"/>
      <c r="F41" s="39"/>
      <c r="G41" s="56"/>
      <c r="I41" s="4"/>
      <c r="J41" s="4"/>
      <c r="K41" s="4"/>
      <c r="L41" s="50"/>
    </row>
    <row r="42" spans="1:12" s="40" customFormat="1" x14ac:dyDescent="0.2">
      <c r="A42" s="37" t="s">
        <v>14</v>
      </c>
      <c r="B42" s="124" t="s">
        <v>83</v>
      </c>
      <c r="C42" s="124"/>
      <c r="D42" s="125"/>
      <c r="E42" s="38" t="s">
        <v>18</v>
      </c>
      <c r="F42" s="39"/>
      <c r="G42" s="56">
        <f>2.3*382.5*12</f>
        <v>10556.999999999998</v>
      </c>
      <c r="H42" s="136">
        <f>январь!G34+февраль!G35+март!G33+апрель!G33+май!G33+июнь!G33+июль!G36+август!G33+сентябрь!G33+октябрь!G34+ноябрь!G34+декабрь!G34</f>
        <v>10556.999999999998</v>
      </c>
      <c r="I42" s="4"/>
      <c r="J42" s="4"/>
      <c r="K42" s="4"/>
      <c r="L42" s="50"/>
    </row>
    <row r="43" spans="1:12" s="40" customFormat="1" x14ac:dyDescent="0.2">
      <c r="A43" s="37" t="s">
        <v>15</v>
      </c>
      <c r="B43" s="124" t="s">
        <v>59</v>
      </c>
      <c r="C43" s="124"/>
      <c r="D43" s="125"/>
      <c r="E43" s="38" t="s">
        <v>18</v>
      </c>
      <c r="F43" s="39"/>
      <c r="G43" s="56">
        <f>1.19*216.2*12</f>
        <v>3087.3359999999993</v>
      </c>
      <c r="H43" s="136">
        <f>январь!G35+февраль!G36+март!G34+апрель!G34+май!G34+июнь!G34+июль!G37+август!G34+сентябрь!G34+октябрь!G35+ноябрь!G35+декабрь!G35</f>
        <v>3087.3359999999989</v>
      </c>
      <c r="I43" s="4"/>
      <c r="J43" s="4"/>
      <c r="K43" s="4"/>
      <c r="L43" s="50"/>
    </row>
    <row r="44" spans="1:12" s="40" customFormat="1" ht="12.75" hidden="1" customHeight="1" x14ac:dyDescent="0.2">
      <c r="A44" s="37" t="s">
        <v>16</v>
      </c>
      <c r="B44" s="124" t="s">
        <v>41</v>
      </c>
      <c r="C44" s="124"/>
      <c r="D44" s="125"/>
      <c r="E44" s="38" t="s">
        <v>39</v>
      </c>
      <c r="F44" s="39"/>
      <c r="G44" s="52">
        <v>0</v>
      </c>
      <c r="I44" s="50"/>
      <c r="J44" s="50"/>
      <c r="K44" s="50"/>
      <c r="L44" s="50"/>
    </row>
    <row r="45" spans="1:12" s="3" customFormat="1" ht="13.5" thickBot="1" x14ac:dyDescent="0.25">
      <c r="A45" s="32"/>
      <c r="B45" s="126" t="s">
        <v>17</v>
      </c>
      <c r="C45" s="126"/>
      <c r="D45" s="127"/>
      <c r="E45" s="22"/>
      <c r="F45" s="22"/>
      <c r="G45" s="33">
        <f>G25+G29+G35+G37+G42+G43+G44</f>
        <v>34042.335999999996</v>
      </c>
      <c r="H45" s="36">
        <f>G25+G29+G35+H37+H42+H43</f>
        <v>34042.335999999996</v>
      </c>
      <c r="I45" s="50"/>
      <c r="J45" s="50"/>
      <c r="K45" s="50"/>
      <c r="L45" s="4"/>
    </row>
    <row r="46" spans="1:12" ht="7.5" customHeight="1" x14ac:dyDescent="0.2">
      <c r="A46" s="7"/>
      <c r="B46" s="7"/>
      <c r="C46" s="7"/>
      <c r="D46" s="7"/>
      <c r="E46" s="7"/>
      <c r="F46" s="7"/>
      <c r="G46" s="7"/>
      <c r="I46" s="50"/>
      <c r="J46" s="50"/>
      <c r="K46" s="50"/>
    </row>
    <row r="47" spans="1:12" x14ac:dyDescent="0.2">
      <c r="A47" s="7"/>
      <c r="B47" s="7"/>
      <c r="C47" s="7"/>
      <c r="D47" s="7"/>
      <c r="E47" s="7"/>
      <c r="F47" s="7"/>
      <c r="G47" s="7"/>
      <c r="H47" s="4"/>
    </row>
    <row r="48" spans="1:12" x14ac:dyDescent="0.2">
      <c r="A48" s="7"/>
      <c r="B48" s="7"/>
      <c r="C48" s="7"/>
      <c r="D48" s="7"/>
      <c r="E48" s="7"/>
      <c r="F48" s="7"/>
      <c r="G48" s="7"/>
      <c r="H48" s="4"/>
    </row>
    <row r="49" spans="1:13" x14ac:dyDescent="0.2">
      <c r="A49" s="7"/>
      <c r="B49" s="7"/>
      <c r="C49" s="7"/>
      <c r="D49" s="7"/>
      <c r="E49" s="7"/>
      <c r="F49" s="7"/>
      <c r="G49" s="7"/>
      <c r="H49" s="4"/>
    </row>
    <row r="50" spans="1:13" s="4" customFormat="1" x14ac:dyDescent="0.2">
      <c r="A50" s="11" t="s">
        <v>26</v>
      </c>
      <c r="B50" s="11"/>
      <c r="C50" s="7" t="s">
        <v>42</v>
      </c>
      <c r="D50" s="23"/>
      <c r="E50" s="23"/>
      <c r="F50" s="7"/>
      <c r="G50" s="7" t="s">
        <v>43</v>
      </c>
      <c r="M50"/>
    </row>
    <row r="51" spans="1:13" s="4" customFormat="1" x14ac:dyDescent="0.2">
      <c r="A51" s="11"/>
      <c r="B51" s="11"/>
      <c r="C51" s="7"/>
      <c r="D51" s="24"/>
      <c r="E51" s="24"/>
      <c r="F51" s="7"/>
      <c r="G51" s="7"/>
      <c r="M51"/>
    </row>
    <row r="52" spans="1:13" s="4" customFormat="1" x14ac:dyDescent="0.2">
      <c r="A52" s="7"/>
      <c r="B52" s="7"/>
      <c r="C52" s="7" t="s">
        <v>27</v>
      </c>
      <c r="D52" s="7"/>
      <c r="E52" s="24"/>
      <c r="F52" s="24"/>
      <c r="G52" s="7"/>
      <c r="H52"/>
      <c r="M52"/>
    </row>
    <row r="53" spans="1:13" s="4" customFormat="1" ht="13.5" customHeight="1" x14ac:dyDescent="0.2">
      <c r="A53" s="7"/>
      <c r="B53" s="7"/>
      <c r="C53" s="7"/>
      <c r="D53" s="7"/>
      <c r="E53" s="7"/>
      <c r="F53" s="7"/>
      <c r="G53" s="7"/>
      <c r="H53"/>
    </row>
    <row r="54" spans="1:13" s="4" customFormat="1" x14ac:dyDescent="0.2">
      <c r="A54" s="11" t="s">
        <v>37</v>
      </c>
      <c r="B54" s="7"/>
      <c r="C54" s="7" t="s">
        <v>52</v>
      </c>
      <c r="D54" s="23"/>
      <c r="E54" s="23"/>
      <c r="F54" s="23"/>
      <c r="G54" s="55"/>
      <c r="H54" s="82"/>
    </row>
    <row r="55" spans="1:13" s="4" customFormat="1" ht="11.25" x14ac:dyDescent="0.2">
      <c r="H55" s="44"/>
    </row>
    <row r="56" spans="1:13" s="4" customFormat="1" ht="11.25" x14ac:dyDescent="0.2"/>
    <row r="57" spans="1:13" s="4" customFormat="1" ht="11.25" x14ac:dyDescent="0.2"/>
  </sheetData>
  <mergeCells count="45">
    <mergeCell ref="A1:D1"/>
    <mergeCell ref="E1:G1"/>
    <mergeCell ref="A2:C2"/>
    <mergeCell ref="D2:G2"/>
    <mergeCell ref="A3:C3"/>
    <mergeCell ref="D3:G3"/>
    <mergeCell ref="H17:J17"/>
    <mergeCell ref="A4:C4"/>
    <mergeCell ref="D4:G4"/>
    <mergeCell ref="A5:B5"/>
    <mergeCell ref="A6:B6"/>
    <mergeCell ref="A7:B7"/>
    <mergeCell ref="D11:D12"/>
    <mergeCell ref="E11:E12"/>
    <mergeCell ref="F11:G11"/>
    <mergeCell ref="B27:D27"/>
    <mergeCell ref="C14:E14"/>
    <mergeCell ref="F14:G14"/>
    <mergeCell ref="A15:G15"/>
    <mergeCell ref="A16:G16"/>
    <mergeCell ref="A17:G17"/>
    <mergeCell ref="A19:G19"/>
    <mergeCell ref="B22:D22"/>
    <mergeCell ref="B23:D23"/>
    <mergeCell ref="B25:D25"/>
    <mergeCell ref="B26:D26"/>
    <mergeCell ref="B24:D24"/>
    <mergeCell ref="B45:D45"/>
    <mergeCell ref="B32:D32"/>
    <mergeCell ref="B29:D29"/>
    <mergeCell ref="B30:D30"/>
    <mergeCell ref="B31:D31"/>
    <mergeCell ref="B33:D33"/>
    <mergeCell ref="B35:D35"/>
    <mergeCell ref="B36:D36"/>
    <mergeCell ref="B34:D34"/>
    <mergeCell ref="B38:D38"/>
    <mergeCell ref="B39:D39"/>
    <mergeCell ref="B40:D40"/>
    <mergeCell ref="B41:D41"/>
    <mergeCell ref="B28:D28"/>
    <mergeCell ref="B37:D37"/>
    <mergeCell ref="B42:D42"/>
    <mergeCell ref="B43:D43"/>
    <mergeCell ref="B44:D44"/>
  </mergeCells>
  <pageMargins left="0.31496062992125984" right="0.31496062992125984" top="0.74803149606299213" bottom="0.74803149606299213" header="0.31496062992125984" footer="0.31496062992125984"/>
  <pageSetup paperSize="9" scale="8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"/>
  <sheetViews>
    <sheetView workbookViewId="0">
      <selection activeCell="J19" sqref="J19"/>
    </sheetView>
  </sheetViews>
  <sheetFormatPr defaultRowHeight="12.75" x14ac:dyDescent="0.2"/>
  <cols>
    <col min="1" max="1" width="19.28515625" style="88" customWidth="1"/>
    <col min="2" max="2" width="12.85546875" style="88" customWidth="1"/>
    <col min="3" max="3" width="13.42578125" style="88" customWidth="1"/>
    <col min="4" max="4" width="13" style="88" customWidth="1"/>
    <col min="5" max="5" width="11.85546875" style="88" customWidth="1"/>
    <col min="6" max="6" width="14.140625" style="88" customWidth="1"/>
    <col min="7" max="7" width="11.42578125" style="88" customWidth="1"/>
    <col min="8" max="8" width="14.7109375" style="88" customWidth="1"/>
    <col min="9" max="16384" width="9.140625" style="88"/>
  </cols>
  <sheetData>
    <row r="2" spans="1:8" ht="62.25" customHeight="1" x14ac:dyDescent="0.2">
      <c r="A2" s="85"/>
      <c r="B2" s="86" t="s">
        <v>61</v>
      </c>
      <c r="C2" s="86" t="s">
        <v>62</v>
      </c>
      <c r="D2" s="86" t="s">
        <v>63</v>
      </c>
      <c r="E2" s="86" t="s">
        <v>64</v>
      </c>
      <c r="F2" s="86" t="s">
        <v>65</v>
      </c>
      <c r="G2" s="86" t="s">
        <v>66</v>
      </c>
      <c r="H2" s="87"/>
    </row>
    <row r="3" spans="1:8" ht="21" customHeight="1" x14ac:dyDescent="0.2">
      <c r="A3" s="89" t="s">
        <v>67</v>
      </c>
      <c r="B3" s="90">
        <v>1.48</v>
      </c>
      <c r="C3" s="90">
        <v>1.92</v>
      </c>
      <c r="D3" s="90">
        <v>1.8</v>
      </c>
      <c r="E3" s="90">
        <v>2.2999999999999998</v>
      </c>
      <c r="F3" s="90">
        <v>1</v>
      </c>
      <c r="G3" s="91">
        <f>SUM(B3:F3)</f>
        <v>8.5</v>
      </c>
    </row>
    <row r="4" spans="1:8" ht="42.75" customHeight="1" x14ac:dyDescent="0.2">
      <c r="A4" s="86" t="s">
        <v>68</v>
      </c>
      <c r="B4" s="92">
        <f>Свод17!G25</f>
        <v>600</v>
      </c>
      <c r="C4" s="92">
        <f>Свод17!G29+Свод17!G35</f>
        <v>11536</v>
      </c>
      <c r="D4" s="92">
        <f>Свод17!G37</f>
        <v>8262</v>
      </c>
      <c r="E4" s="92">
        <f>Свод17!G42</f>
        <v>10556.999999999998</v>
      </c>
      <c r="F4" s="92">
        <f>Свод17!G43</f>
        <v>3087.3359999999993</v>
      </c>
      <c r="G4" s="91">
        <f>SUM(B4:F4)</f>
        <v>34042.335999999996</v>
      </c>
    </row>
    <row r="5" spans="1:8" ht="34.5" customHeight="1" x14ac:dyDescent="0.2">
      <c r="A5" s="93" t="s">
        <v>69</v>
      </c>
      <c r="B5" s="94">
        <f>429.6*B3*12</f>
        <v>7629.6959999999999</v>
      </c>
      <c r="C5" s="94">
        <f>429.6*C3*12</f>
        <v>9897.9840000000004</v>
      </c>
      <c r="D5" s="94">
        <f>D4</f>
        <v>8262</v>
      </c>
      <c r="E5" s="94">
        <f>E4</f>
        <v>10556.999999999998</v>
      </c>
      <c r="F5" s="94">
        <f>F4</f>
        <v>3087.3359999999993</v>
      </c>
      <c r="G5" s="95">
        <f>SUM(B5:F5)</f>
        <v>39434.016000000003</v>
      </c>
      <c r="H5" s="87"/>
    </row>
    <row r="6" spans="1:8" x14ac:dyDescent="0.2">
      <c r="A6" s="93" t="s">
        <v>70</v>
      </c>
      <c r="B6" s="96">
        <v>4</v>
      </c>
      <c r="C6" s="96">
        <v>2</v>
      </c>
      <c r="D6" s="96">
        <v>5</v>
      </c>
      <c r="E6" s="96">
        <v>7</v>
      </c>
      <c r="F6" s="96">
        <v>6</v>
      </c>
      <c r="G6" s="96"/>
    </row>
    <row r="9" spans="1:8" x14ac:dyDescent="0.2">
      <c r="H9" s="87"/>
    </row>
    <row r="11" spans="1:8" x14ac:dyDescent="0.2">
      <c r="H11" s="87"/>
    </row>
    <row r="13" spans="1:8" x14ac:dyDescent="0.2">
      <c r="H13" s="87"/>
    </row>
    <row r="15" spans="1:8" x14ac:dyDescent="0.2">
      <c r="H15" s="97"/>
    </row>
    <row r="16" spans="1:8" x14ac:dyDescent="0.2">
      <c r="H16" s="97"/>
    </row>
    <row r="17" spans="8:8" x14ac:dyDescent="0.2">
      <c r="H17" s="97"/>
    </row>
    <row r="18" spans="8:8" x14ac:dyDescent="0.2">
      <c r="H18" s="97"/>
    </row>
    <row r="19" spans="8:8" x14ac:dyDescent="0.2">
      <c r="H19" s="97"/>
    </row>
    <row r="20" spans="8:8" x14ac:dyDescent="0.2">
      <c r="H20" s="9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opLeftCell="A7" zoomScaleNormal="100" workbookViewId="0">
      <selection activeCell="A34" sqref="A34:XFD34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98" t="s">
        <v>44</v>
      </c>
      <c r="B1" s="99"/>
      <c r="C1" s="99"/>
      <c r="D1" s="99"/>
      <c r="E1" s="100" t="s">
        <v>48</v>
      </c>
      <c r="F1" s="100"/>
      <c r="G1" s="100"/>
      <c r="L1" s="51"/>
      <c r="M1" s="4"/>
    </row>
    <row r="2" spans="1:13" ht="15" x14ac:dyDescent="0.2">
      <c r="A2" s="101" t="s">
        <v>45</v>
      </c>
      <c r="B2" s="101"/>
      <c r="C2" s="101"/>
      <c r="D2" s="102" t="s">
        <v>49</v>
      </c>
      <c r="E2" s="102"/>
      <c r="F2" s="102"/>
      <c r="G2" s="102"/>
      <c r="L2" s="51"/>
      <c r="M2" s="4"/>
    </row>
    <row r="3" spans="1:13" ht="15" x14ac:dyDescent="0.2">
      <c r="A3" s="101" t="s">
        <v>46</v>
      </c>
      <c r="B3" s="101"/>
      <c r="C3" s="101"/>
      <c r="D3" s="102" t="s">
        <v>50</v>
      </c>
      <c r="E3" s="102"/>
      <c r="F3" s="102"/>
      <c r="G3" s="102"/>
      <c r="L3" s="51"/>
      <c r="M3" s="4"/>
    </row>
    <row r="4" spans="1:13" ht="15.75" thickBot="1" x14ac:dyDescent="0.25">
      <c r="A4" s="103" t="s">
        <v>47</v>
      </c>
      <c r="B4" s="103"/>
      <c r="C4" s="103"/>
      <c r="D4" s="104" t="s">
        <v>51</v>
      </c>
      <c r="E4" s="104"/>
      <c r="F4" s="104"/>
      <c r="G4" s="104"/>
      <c r="L4" s="51"/>
      <c r="M4" s="4"/>
    </row>
    <row r="5" spans="1:13" ht="28.5" customHeight="1" thickTop="1" x14ac:dyDescent="0.2">
      <c r="A5" s="105" t="s">
        <v>29</v>
      </c>
      <c r="B5" s="106"/>
      <c r="C5" s="21" t="s">
        <v>31</v>
      </c>
      <c r="E5" s="24"/>
    </row>
    <row r="6" spans="1:13" ht="25.5" customHeight="1" x14ac:dyDescent="0.2">
      <c r="A6" s="107" t="s">
        <v>30</v>
      </c>
      <c r="B6" s="108"/>
      <c r="C6" s="31" t="s">
        <v>40</v>
      </c>
      <c r="E6" s="26"/>
    </row>
    <row r="7" spans="1:13" x14ac:dyDescent="0.2">
      <c r="A7" s="109" t="s">
        <v>28</v>
      </c>
      <c r="B7" s="110"/>
      <c r="C7" s="21" t="s">
        <v>53</v>
      </c>
      <c r="E7" s="24"/>
      <c r="F7" s="27"/>
    </row>
    <row r="8" spans="1:13" x14ac:dyDescent="0.2">
      <c r="A8" s="29"/>
      <c r="B8" s="30"/>
      <c r="C8" s="30"/>
      <c r="D8" s="24"/>
      <c r="E8" s="28" t="s">
        <v>34</v>
      </c>
      <c r="F8" s="60" t="s">
        <v>32</v>
      </c>
      <c r="G8" s="54" t="s">
        <v>54</v>
      </c>
    </row>
    <row r="9" spans="1:13" x14ac:dyDescent="0.2">
      <c r="A9" s="29"/>
      <c r="B9" s="30"/>
      <c r="C9" s="30"/>
      <c r="D9" s="24"/>
      <c r="E9" s="25"/>
      <c r="F9" s="60" t="s">
        <v>33</v>
      </c>
      <c r="G9" s="53">
        <v>41887</v>
      </c>
    </row>
    <row r="10" spans="1:13" ht="6" customHeight="1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114" t="s">
        <v>19</v>
      </c>
      <c r="E11" s="114" t="s">
        <v>20</v>
      </c>
      <c r="F11" s="116" t="s">
        <v>21</v>
      </c>
      <c r="G11" s="116"/>
    </row>
    <row r="12" spans="1:13" x14ac:dyDescent="0.2">
      <c r="A12" s="6"/>
      <c r="B12" s="7"/>
      <c r="C12" s="7"/>
      <c r="D12" s="115"/>
      <c r="E12" s="115"/>
      <c r="F12" s="9" t="s">
        <v>22</v>
      </c>
      <c r="G12" s="9" t="s">
        <v>23</v>
      </c>
    </row>
    <row r="13" spans="1:13" ht="15" customHeight="1" x14ac:dyDescent="0.2">
      <c r="A13" s="7"/>
      <c r="B13" s="7"/>
      <c r="C13" s="7"/>
      <c r="D13" s="42">
        <v>2</v>
      </c>
      <c r="E13" s="10">
        <v>42794</v>
      </c>
      <c r="F13" s="10">
        <v>42767</v>
      </c>
      <c r="G13" s="10">
        <v>42794</v>
      </c>
    </row>
    <row r="14" spans="1:13" x14ac:dyDescent="0.2">
      <c r="A14" s="7"/>
      <c r="B14" s="7"/>
      <c r="C14" s="117" t="s">
        <v>38</v>
      </c>
      <c r="D14" s="117"/>
      <c r="E14" s="117"/>
      <c r="F14" s="118">
        <f>G38</f>
        <v>8912.5280000000002</v>
      </c>
      <c r="G14" s="118"/>
    </row>
    <row r="15" spans="1:13" ht="14.25" customHeight="1" x14ac:dyDescent="0.2">
      <c r="A15" s="121" t="s">
        <v>35</v>
      </c>
      <c r="B15" s="121"/>
      <c r="C15" s="121"/>
      <c r="D15" s="121" t="s">
        <v>35</v>
      </c>
      <c r="E15" s="121"/>
      <c r="F15" s="121"/>
      <c r="G15" s="121"/>
    </row>
    <row r="16" spans="1:13" ht="11.25" customHeight="1" x14ac:dyDescent="0.2">
      <c r="A16" s="121" t="s">
        <v>36</v>
      </c>
      <c r="B16" s="121"/>
      <c r="C16" s="121"/>
      <c r="D16" s="121"/>
      <c r="E16" s="121"/>
      <c r="F16" s="121"/>
      <c r="G16" s="121"/>
      <c r="H16" s="59"/>
      <c r="I16" s="48"/>
      <c r="J16" s="48"/>
    </row>
    <row r="17" spans="1:12" x14ac:dyDescent="0.2">
      <c r="A17" s="121" t="s">
        <v>55</v>
      </c>
      <c r="B17" s="121"/>
      <c r="C17" s="121"/>
      <c r="D17" s="121"/>
      <c r="E17" s="121"/>
      <c r="F17" s="121"/>
      <c r="G17" s="121"/>
      <c r="H17" s="111"/>
      <c r="I17" s="111"/>
      <c r="J17" s="111"/>
    </row>
    <row r="18" spans="1:12" ht="2.25" customHeight="1" x14ac:dyDescent="0.2">
      <c r="A18" s="13"/>
      <c r="B18" s="13"/>
      <c r="C18" s="13"/>
      <c r="D18" s="13"/>
      <c r="E18" s="13"/>
      <c r="F18" s="13"/>
      <c r="G18" s="13"/>
      <c r="H18" s="1"/>
      <c r="I18" s="48"/>
      <c r="J18" s="48"/>
    </row>
    <row r="19" spans="1:12" x14ac:dyDescent="0.2">
      <c r="A19" s="122" t="s">
        <v>12</v>
      </c>
      <c r="B19" s="122"/>
      <c r="C19" s="122"/>
      <c r="D19" s="122"/>
      <c r="E19" s="122"/>
      <c r="F19" s="122"/>
      <c r="G19" s="122"/>
      <c r="H19" s="59"/>
      <c r="I19" s="48"/>
      <c r="J19" s="48"/>
    </row>
    <row r="20" spans="1:12" ht="3.75" customHeight="1" x14ac:dyDescent="0.2">
      <c r="A20" s="7"/>
      <c r="B20" s="7"/>
      <c r="C20" s="7"/>
      <c r="D20" s="7"/>
      <c r="E20" s="7"/>
      <c r="F20" s="7"/>
      <c r="G20" s="7"/>
      <c r="H20" s="2"/>
    </row>
    <row r="21" spans="1:12" ht="6" customHeight="1" thickBot="1" x14ac:dyDescent="0.25">
      <c r="A21" s="7"/>
      <c r="B21" s="7"/>
      <c r="C21" s="7"/>
      <c r="D21" s="7"/>
      <c r="E21" s="7"/>
      <c r="F21" s="7"/>
      <c r="G21" s="7"/>
      <c r="H21" s="2"/>
    </row>
    <row r="22" spans="1:12" s="35" customFormat="1" ht="34.5" thickBot="1" x14ac:dyDescent="0.25">
      <c r="A22" s="45" t="s">
        <v>0</v>
      </c>
      <c r="B22" s="123" t="s">
        <v>1</v>
      </c>
      <c r="C22" s="123"/>
      <c r="D22" s="123"/>
      <c r="E22" s="57" t="s">
        <v>2</v>
      </c>
      <c r="F22" s="57" t="s">
        <v>25</v>
      </c>
      <c r="G22" s="47" t="s">
        <v>3</v>
      </c>
      <c r="I22" s="49"/>
      <c r="J22" s="49"/>
      <c r="K22" s="49"/>
      <c r="L22" s="49"/>
    </row>
    <row r="23" spans="1:12" x14ac:dyDescent="0.2">
      <c r="A23" s="34" t="s">
        <v>24</v>
      </c>
      <c r="B23" s="128" t="s">
        <v>4</v>
      </c>
      <c r="C23" s="128"/>
      <c r="D23" s="129"/>
      <c r="E23" s="15"/>
      <c r="F23" s="15"/>
      <c r="G23" s="12"/>
    </row>
    <row r="24" spans="1:12" s="3" customFormat="1" x14ac:dyDescent="0.2">
      <c r="A24" s="17"/>
      <c r="B24" s="112" t="s">
        <v>5</v>
      </c>
      <c r="C24" s="112"/>
      <c r="D24" s="113"/>
      <c r="E24" s="18"/>
      <c r="F24" s="41"/>
      <c r="G24" s="19">
        <v>0</v>
      </c>
      <c r="I24" s="4"/>
      <c r="J24" s="4"/>
      <c r="K24" s="4"/>
      <c r="L24" s="4"/>
    </row>
    <row r="25" spans="1:12" ht="9" customHeight="1" x14ac:dyDescent="0.2">
      <c r="A25" s="14"/>
      <c r="B25" s="119"/>
      <c r="C25" s="119"/>
      <c r="D25" s="120"/>
      <c r="E25" s="20"/>
      <c r="F25" s="39"/>
      <c r="G25" s="16"/>
    </row>
    <row r="26" spans="1:12" x14ac:dyDescent="0.2">
      <c r="A26" s="14" t="s">
        <v>6</v>
      </c>
      <c r="B26" s="119" t="s">
        <v>7</v>
      </c>
      <c r="C26" s="119"/>
      <c r="D26" s="120"/>
      <c r="E26" s="20"/>
      <c r="F26" s="39"/>
      <c r="G26" s="16"/>
    </row>
    <row r="27" spans="1:12" x14ac:dyDescent="0.2">
      <c r="A27" s="14" t="s">
        <v>58</v>
      </c>
      <c r="B27" s="133" t="s">
        <v>60</v>
      </c>
      <c r="C27" s="134"/>
      <c r="D27" s="135"/>
      <c r="E27" s="20">
        <v>1</v>
      </c>
      <c r="F27" s="39">
        <v>7087</v>
      </c>
      <c r="G27" s="16">
        <f>E27*F27</f>
        <v>7087</v>
      </c>
    </row>
    <row r="28" spans="1:12" s="3" customFormat="1" x14ac:dyDescent="0.2">
      <c r="A28" s="17"/>
      <c r="B28" s="112" t="s">
        <v>8</v>
      </c>
      <c r="C28" s="112"/>
      <c r="D28" s="113"/>
      <c r="E28" s="18"/>
      <c r="F28" s="41"/>
      <c r="G28" s="19">
        <f>G27</f>
        <v>7087</v>
      </c>
      <c r="I28" s="4"/>
      <c r="J28" s="4"/>
      <c r="K28" s="4"/>
      <c r="L28" s="4"/>
    </row>
    <row r="29" spans="1:12" ht="9" customHeight="1" x14ac:dyDescent="0.2">
      <c r="A29" s="14"/>
      <c r="B29" s="119"/>
      <c r="C29" s="119"/>
      <c r="D29" s="120"/>
      <c r="E29" s="20"/>
      <c r="F29" s="39"/>
      <c r="G29" s="16"/>
    </row>
    <row r="30" spans="1:12" x14ac:dyDescent="0.2">
      <c r="A30" s="14" t="s">
        <v>9</v>
      </c>
      <c r="B30" s="119" t="s">
        <v>10</v>
      </c>
      <c r="C30" s="119"/>
      <c r="D30" s="120"/>
      <c r="E30" s="20"/>
      <c r="F30" s="39"/>
      <c r="G30" s="16"/>
    </row>
    <row r="31" spans="1:12" s="3" customFormat="1" x14ac:dyDescent="0.2">
      <c r="A31" s="17"/>
      <c r="B31" s="112" t="s">
        <v>11</v>
      </c>
      <c r="C31" s="112"/>
      <c r="D31" s="113"/>
      <c r="E31" s="18"/>
      <c r="F31" s="41"/>
      <c r="G31" s="19">
        <v>0</v>
      </c>
      <c r="I31" s="4"/>
      <c r="J31" s="4"/>
      <c r="K31" s="4"/>
      <c r="L31" s="4"/>
    </row>
    <row r="32" spans="1:12" ht="9" customHeight="1" x14ac:dyDescent="0.2">
      <c r="A32" s="14"/>
      <c r="B32" s="119"/>
      <c r="C32" s="119"/>
      <c r="D32" s="120"/>
      <c r="E32" s="20"/>
      <c r="F32" s="39"/>
      <c r="G32" s="16"/>
    </row>
    <row r="33" spans="1:13" s="40" customFormat="1" x14ac:dyDescent="0.2">
      <c r="A33" s="37" t="s">
        <v>13</v>
      </c>
      <c r="B33" s="124" t="s">
        <v>71</v>
      </c>
      <c r="C33" s="124"/>
      <c r="D33" s="125"/>
      <c r="E33" s="38" t="s">
        <v>18</v>
      </c>
      <c r="F33" s="39"/>
      <c r="G33" s="56">
        <f>1.8* 382.5</f>
        <v>688.5</v>
      </c>
      <c r="I33" s="4"/>
      <c r="J33" s="4"/>
      <c r="K33" s="4"/>
      <c r="L33" s="50"/>
    </row>
    <row r="34" spans="1:13" s="40" customFormat="1" x14ac:dyDescent="0.2">
      <c r="A34" s="37"/>
      <c r="B34" s="130" t="s">
        <v>74</v>
      </c>
      <c r="C34" s="131"/>
      <c r="D34" s="132"/>
      <c r="E34" s="38"/>
      <c r="F34" s="39"/>
      <c r="G34" s="56"/>
      <c r="I34" s="4"/>
      <c r="J34" s="4"/>
      <c r="K34" s="4"/>
      <c r="L34" s="50"/>
    </row>
    <row r="35" spans="1:13" s="40" customFormat="1" x14ac:dyDescent="0.2">
      <c r="A35" s="37" t="s">
        <v>14</v>
      </c>
      <c r="B35" s="124" t="s">
        <v>72</v>
      </c>
      <c r="C35" s="124"/>
      <c r="D35" s="125"/>
      <c r="E35" s="38" t="s">
        <v>18</v>
      </c>
      <c r="F35" s="39"/>
      <c r="G35" s="56">
        <f>2.3*382.5</f>
        <v>879.74999999999989</v>
      </c>
      <c r="I35" s="4"/>
      <c r="J35" s="4"/>
      <c r="K35" s="4"/>
      <c r="L35" s="50"/>
    </row>
    <row r="36" spans="1:13" s="40" customFormat="1" x14ac:dyDescent="0.2">
      <c r="A36" s="37" t="s">
        <v>15</v>
      </c>
      <c r="B36" s="124" t="s">
        <v>59</v>
      </c>
      <c r="C36" s="124"/>
      <c r="D36" s="125"/>
      <c r="E36" s="38" t="s">
        <v>18</v>
      </c>
      <c r="F36" s="39"/>
      <c r="G36" s="56">
        <f>1.19* 216.2</f>
        <v>257.27799999999996</v>
      </c>
      <c r="I36" s="4"/>
      <c r="J36" s="4"/>
      <c r="K36" s="4"/>
      <c r="L36" s="50"/>
    </row>
    <row r="37" spans="1:13" s="40" customFormat="1" ht="12.75" hidden="1" customHeight="1" x14ac:dyDescent="0.2">
      <c r="A37" s="37" t="s">
        <v>16</v>
      </c>
      <c r="B37" s="124" t="s">
        <v>41</v>
      </c>
      <c r="C37" s="124"/>
      <c r="D37" s="125"/>
      <c r="E37" s="38" t="s">
        <v>39</v>
      </c>
      <c r="F37" s="39"/>
      <c r="G37" s="52">
        <v>0</v>
      </c>
      <c r="I37" s="50"/>
      <c r="J37" s="50"/>
      <c r="K37" s="50"/>
      <c r="L37" s="50"/>
    </row>
    <row r="38" spans="1:13" s="3" customFormat="1" ht="13.5" thickBot="1" x14ac:dyDescent="0.25">
      <c r="A38" s="32"/>
      <c r="B38" s="126" t="s">
        <v>17</v>
      </c>
      <c r="C38" s="126"/>
      <c r="D38" s="127"/>
      <c r="E38" s="22"/>
      <c r="F38" s="22"/>
      <c r="G38" s="33">
        <f>G24+G28+G31+G33+G35+G36+G37</f>
        <v>8912.5280000000002</v>
      </c>
      <c r="H38" s="36"/>
      <c r="I38" s="50"/>
      <c r="J38" s="50"/>
      <c r="K38" s="50"/>
      <c r="L38" s="4"/>
    </row>
    <row r="39" spans="1:13" ht="9.75" customHeight="1" x14ac:dyDescent="0.2">
      <c r="A39" s="7"/>
      <c r="B39" s="7"/>
      <c r="C39" s="7"/>
      <c r="D39" s="7"/>
      <c r="E39" s="7"/>
      <c r="F39" s="7"/>
      <c r="G39" s="7"/>
      <c r="I39" s="50"/>
      <c r="J39" s="50"/>
      <c r="K39" s="50"/>
    </row>
    <row r="40" spans="1:13" x14ac:dyDescent="0.2">
      <c r="A40" s="7"/>
      <c r="B40" s="7"/>
      <c r="C40" s="7"/>
      <c r="D40" s="7"/>
      <c r="E40" s="7"/>
      <c r="F40" s="7"/>
      <c r="G40" s="7"/>
      <c r="H40" s="4"/>
    </row>
    <row r="41" spans="1:13" x14ac:dyDescent="0.2">
      <c r="A41" s="7"/>
      <c r="B41" s="7"/>
      <c r="C41" s="7"/>
      <c r="D41" s="7"/>
      <c r="E41" s="7"/>
      <c r="F41" s="7"/>
      <c r="G41" s="7"/>
      <c r="H41" s="4"/>
    </row>
    <row r="42" spans="1:13" x14ac:dyDescent="0.2">
      <c r="A42" s="7"/>
      <c r="B42" s="7"/>
      <c r="C42" s="7"/>
      <c r="D42" s="7"/>
      <c r="E42" s="7"/>
      <c r="F42" s="7"/>
      <c r="G42" s="7"/>
      <c r="H42" s="4"/>
    </row>
    <row r="43" spans="1:13" s="4" customFormat="1" x14ac:dyDescent="0.2">
      <c r="A43" s="11" t="s">
        <v>26</v>
      </c>
      <c r="B43" s="11"/>
      <c r="C43" s="7" t="s">
        <v>42</v>
      </c>
      <c r="D43" s="23"/>
      <c r="E43" s="23"/>
      <c r="F43" s="7"/>
      <c r="G43" s="7" t="s">
        <v>43</v>
      </c>
      <c r="M43"/>
    </row>
    <row r="44" spans="1:13" s="4" customFormat="1" x14ac:dyDescent="0.2">
      <c r="A44" s="11"/>
      <c r="B44" s="11"/>
      <c r="C44" s="7"/>
      <c r="D44" s="24"/>
      <c r="E44" s="24"/>
      <c r="F44" s="7"/>
      <c r="G44" s="7"/>
      <c r="M44"/>
    </row>
    <row r="45" spans="1:13" s="4" customFormat="1" x14ac:dyDescent="0.2">
      <c r="A45" s="7"/>
      <c r="B45" s="7"/>
      <c r="C45" s="7" t="s">
        <v>27</v>
      </c>
      <c r="D45" s="7"/>
      <c r="E45" s="24"/>
      <c r="F45" s="24"/>
      <c r="G45" s="7"/>
      <c r="H45"/>
      <c r="M45"/>
    </row>
    <row r="46" spans="1:13" s="4" customFormat="1" ht="13.5" customHeight="1" x14ac:dyDescent="0.2">
      <c r="A46" s="7"/>
      <c r="B46" s="7"/>
      <c r="C46" s="7"/>
      <c r="D46" s="7"/>
      <c r="E46" s="7"/>
      <c r="F46" s="7"/>
      <c r="G46" s="7"/>
      <c r="H46"/>
    </row>
    <row r="47" spans="1:13" s="4" customFormat="1" x14ac:dyDescent="0.2">
      <c r="A47" s="11" t="s">
        <v>37</v>
      </c>
      <c r="B47" s="7"/>
      <c r="C47" s="7" t="s">
        <v>52</v>
      </c>
      <c r="D47" s="23"/>
      <c r="E47" s="23"/>
      <c r="F47" s="23"/>
      <c r="G47" s="55"/>
      <c r="H47" s="58"/>
    </row>
    <row r="48" spans="1:13" s="4" customFormat="1" ht="11.25" x14ac:dyDescent="0.2">
      <c r="H48" s="44"/>
    </row>
    <row r="49" s="4" customFormat="1" ht="11.25" x14ac:dyDescent="0.2"/>
    <row r="50" s="4" customFormat="1" ht="11.25" x14ac:dyDescent="0.2"/>
  </sheetData>
  <mergeCells count="38">
    <mergeCell ref="B35:D35"/>
    <mergeCell ref="B36:D36"/>
    <mergeCell ref="B37:D37"/>
    <mergeCell ref="B38:D38"/>
    <mergeCell ref="B33:D33"/>
    <mergeCell ref="B34:D34"/>
    <mergeCell ref="A19:G19"/>
    <mergeCell ref="B22:D22"/>
    <mergeCell ref="B23:D23"/>
    <mergeCell ref="B24:D24"/>
    <mergeCell ref="B25:D25"/>
    <mergeCell ref="B26:D26"/>
    <mergeCell ref="B28:D28"/>
    <mergeCell ref="B29:D29"/>
    <mergeCell ref="B30:D30"/>
    <mergeCell ref="B31:D31"/>
    <mergeCell ref="B32:D32"/>
    <mergeCell ref="B27:D27"/>
    <mergeCell ref="H17:J17"/>
    <mergeCell ref="A4:C4"/>
    <mergeCell ref="D4:G4"/>
    <mergeCell ref="A5:B5"/>
    <mergeCell ref="A6:B6"/>
    <mergeCell ref="A7:B7"/>
    <mergeCell ref="D11:D12"/>
    <mergeCell ref="E11:E12"/>
    <mergeCell ref="F11:G11"/>
    <mergeCell ref="C14:E14"/>
    <mergeCell ref="F14:G14"/>
    <mergeCell ref="A15:G15"/>
    <mergeCell ref="A16:G16"/>
    <mergeCell ref="A17:G17"/>
    <mergeCell ref="A1:D1"/>
    <mergeCell ref="E1:G1"/>
    <mergeCell ref="A2:C2"/>
    <mergeCell ref="D2:G2"/>
    <mergeCell ref="A3:C3"/>
    <mergeCell ref="D3:G3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10" zoomScaleNormal="100" workbookViewId="0">
      <selection activeCell="I15" sqref="I15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98" t="s">
        <v>44</v>
      </c>
      <c r="B1" s="99"/>
      <c r="C1" s="99"/>
      <c r="D1" s="99"/>
      <c r="E1" s="100" t="s">
        <v>48</v>
      </c>
      <c r="F1" s="100"/>
      <c r="G1" s="100"/>
      <c r="L1" s="51"/>
      <c r="M1" s="4"/>
    </row>
    <row r="2" spans="1:13" ht="15" x14ac:dyDescent="0.2">
      <c r="A2" s="101" t="s">
        <v>45</v>
      </c>
      <c r="B2" s="101"/>
      <c r="C2" s="101"/>
      <c r="D2" s="102" t="s">
        <v>49</v>
      </c>
      <c r="E2" s="102"/>
      <c r="F2" s="102"/>
      <c r="G2" s="102"/>
      <c r="L2" s="51"/>
      <c r="M2" s="4"/>
    </row>
    <row r="3" spans="1:13" ht="15" x14ac:dyDescent="0.2">
      <c r="A3" s="101" t="s">
        <v>46</v>
      </c>
      <c r="B3" s="101"/>
      <c r="C3" s="101"/>
      <c r="D3" s="102" t="s">
        <v>50</v>
      </c>
      <c r="E3" s="102"/>
      <c r="F3" s="102"/>
      <c r="G3" s="102"/>
      <c r="L3" s="51"/>
      <c r="M3" s="4"/>
    </row>
    <row r="4" spans="1:13" ht="15.75" thickBot="1" x14ac:dyDescent="0.25">
      <c r="A4" s="103" t="s">
        <v>47</v>
      </c>
      <c r="B4" s="103"/>
      <c r="C4" s="103"/>
      <c r="D4" s="104" t="s">
        <v>51</v>
      </c>
      <c r="E4" s="104"/>
      <c r="F4" s="104"/>
      <c r="G4" s="104"/>
      <c r="L4" s="51"/>
      <c r="M4" s="4"/>
    </row>
    <row r="5" spans="1:13" ht="28.5" customHeight="1" thickTop="1" x14ac:dyDescent="0.2">
      <c r="A5" s="105" t="s">
        <v>29</v>
      </c>
      <c r="B5" s="106"/>
      <c r="C5" s="21" t="s">
        <v>31</v>
      </c>
      <c r="E5" s="24"/>
    </row>
    <row r="6" spans="1:13" ht="25.5" customHeight="1" x14ac:dyDescent="0.2">
      <c r="A6" s="107" t="s">
        <v>30</v>
      </c>
      <c r="B6" s="108"/>
      <c r="C6" s="31" t="s">
        <v>40</v>
      </c>
      <c r="E6" s="26"/>
    </row>
    <row r="7" spans="1:13" x14ac:dyDescent="0.2">
      <c r="A7" s="109" t="s">
        <v>28</v>
      </c>
      <c r="B7" s="110"/>
      <c r="C7" s="21" t="s">
        <v>53</v>
      </c>
      <c r="E7" s="24"/>
      <c r="F7" s="27"/>
    </row>
    <row r="8" spans="1:13" x14ac:dyDescent="0.2">
      <c r="A8" s="29"/>
      <c r="B8" s="30"/>
      <c r="C8" s="30"/>
      <c r="D8" s="24"/>
      <c r="E8" s="28" t="s">
        <v>34</v>
      </c>
      <c r="F8" s="63" t="s">
        <v>32</v>
      </c>
      <c r="G8" s="54" t="s">
        <v>54</v>
      </c>
    </row>
    <row r="9" spans="1:13" x14ac:dyDescent="0.2">
      <c r="A9" s="29"/>
      <c r="B9" s="30"/>
      <c r="C9" s="30"/>
      <c r="D9" s="24"/>
      <c r="E9" s="25"/>
      <c r="F9" s="63" t="s">
        <v>33</v>
      </c>
      <c r="G9" s="53">
        <v>41887</v>
      </c>
    </row>
    <row r="10" spans="1:13" ht="6" customHeight="1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114" t="s">
        <v>19</v>
      </c>
      <c r="E11" s="114" t="s">
        <v>20</v>
      </c>
      <c r="F11" s="116" t="s">
        <v>21</v>
      </c>
      <c r="G11" s="116"/>
    </row>
    <row r="12" spans="1:13" x14ac:dyDescent="0.2">
      <c r="A12" s="6"/>
      <c r="B12" s="7"/>
      <c r="C12" s="7"/>
      <c r="D12" s="115"/>
      <c r="E12" s="115"/>
      <c r="F12" s="9" t="s">
        <v>22</v>
      </c>
      <c r="G12" s="9" t="s">
        <v>23</v>
      </c>
    </row>
    <row r="13" spans="1:13" ht="15" customHeight="1" x14ac:dyDescent="0.2">
      <c r="A13" s="7"/>
      <c r="B13" s="7"/>
      <c r="C13" s="7"/>
      <c r="D13" s="42">
        <v>3</v>
      </c>
      <c r="E13" s="10">
        <v>42825</v>
      </c>
      <c r="F13" s="10">
        <v>42795</v>
      </c>
      <c r="G13" s="10">
        <v>42825</v>
      </c>
    </row>
    <row r="14" spans="1:13" x14ac:dyDescent="0.2">
      <c r="A14" s="7"/>
      <c r="B14" s="7"/>
      <c r="C14" s="117" t="s">
        <v>38</v>
      </c>
      <c r="D14" s="117"/>
      <c r="E14" s="117"/>
      <c r="F14" s="118">
        <f>G36</f>
        <v>1825.528</v>
      </c>
      <c r="G14" s="118"/>
    </row>
    <row r="15" spans="1:13" ht="14.25" customHeight="1" x14ac:dyDescent="0.2">
      <c r="A15" s="121" t="s">
        <v>35</v>
      </c>
      <c r="B15" s="121"/>
      <c r="C15" s="121"/>
      <c r="D15" s="121" t="s">
        <v>35</v>
      </c>
      <c r="E15" s="121"/>
      <c r="F15" s="121"/>
      <c r="G15" s="121"/>
    </row>
    <row r="16" spans="1:13" ht="11.25" customHeight="1" x14ac:dyDescent="0.2">
      <c r="A16" s="121" t="s">
        <v>36</v>
      </c>
      <c r="B16" s="121"/>
      <c r="C16" s="121"/>
      <c r="D16" s="121"/>
      <c r="E16" s="121"/>
      <c r="F16" s="121"/>
      <c r="G16" s="121"/>
      <c r="H16" s="62"/>
      <c r="I16" s="48"/>
      <c r="J16" s="48"/>
    </row>
    <row r="17" spans="1:12" x14ac:dyDescent="0.2">
      <c r="A17" s="121" t="s">
        <v>55</v>
      </c>
      <c r="B17" s="121"/>
      <c r="C17" s="121"/>
      <c r="D17" s="121"/>
      <c r="E17" s="121"/>
      <c r="F17" s="121"/>
      <c r="G17" s="121"/>
      <c r="H17" s="111"/>
      <c r="I17" s="111"/>
      <c r="J17" s="111"/>
    </row>
    <row r="18" spans="1:12" ht="2.25" customHeight="1" x14ac:dyDescent="0.2">
      <c r="A18" s="13"/>
      <c r="B18" s="13"/>
      <c r="C18" s="13"/>
      <c r="D18" s="13"/>
      <c r="E18" s="13"/>
      <c r="F18" s="13"/>
      <c r="G18" s="13"/>
      <c r="H18" s="1"/>
      <c r="I18" s="48"/>
      <c r="J18" s="48"/>
    </row>
    <row r="19" spans="1:12" x14ac:dyDescent="0.2">
      <c r="A19" s="122" t="s">
        <v>12</v>
      </c>
      <c r="B19" s="122"/>
      <c r="C19" s="122"/>
      <c r="D19" s="122"/>
      <c r="E19" s="122"/>
      <c r="F19" s="122"/>
      <c r="G19" s="122"/>
      <c r="H19" s="62"/>
      <c r="I19" s="48"/>
      <c r="J19" s="48"/>
    </row>
    <row r="20" spans="1:12" ht="3.75" customHeight="1" x14ac:dyDescent="0.2">
      <c r="A20" s="7"/>
      <c r="B20" s="7"/>
      <c r="C20" s="7"/>
      <c r="D20" s="7"/>
      <c r="E20" s="7"/>
      <c r="F20" s="7"/>
      <c r="G20" s="7"/>
      <c r="H20" s="2"/>
    </row>
    <row r="21" spans="1:12" ht="6" customHeight="1" thickBot="1" x14ac:dyDescent="0.25">
      <c r="A21" s="7"/>
      <c r="B21" s="7"/>
      <c r="C21" s="7"/>
      <c r="D21" s="7"/>
      <c r="E21" s="7"/>
      <c r="F21" s="7"/>
      <c r="G21" s="7"/>
      <c r="H21" s="2"/>
    </row>
    <row r="22" spans="1:12" s="35" customFormat="1" ht="34.5" thickBot="1" x14ac:dyDescent="0.25">
      <c r="A22" s="45" t="s">
        <v>0</v>
      </c>
      <c r="B22" s="123" t="s">
        <v>1</v>
      </c>
      <c r="C22" s="123"/>
      <c r="D22" s="123"/>
      <c r="E22" s="61" t="s">
        <v>2</v>
      </c>
      <c r="F22" s="61" t="s">
        <v>25</v>
      </c>
      <c r="G22" s="47" t="s">
        <v>3</v>
      </c>
      <c r="I22" s="49"/>
      <c r="J22" s="49"/>
      <c r="K22" s="49"/>
      <c r="L22" s="49"/>
    </row>
    <row r="23" spans="1:12" x14ac:dyDescent="0.2">
      <c r="A23" s="34" t="s">
        <v>24</v>
      </c>
      <c r="B23" s="128" t="s">
        <v>4</v>
      </c>
      <c r="C23" s="128"/>
      <c r="D23" s="129"/>
      <c r="E23" s="15"/>
      <c r="F23" s="15"/>
      <c r="G23" s="12"/>
    </row>
    <row r="24" spans="1:12" s="3" customFormat="1" x14ac:dyDescent="0.2">
      <c r="A24" s="17"/>
      <c r="B24" s="112" t="s">
        <v>5</v>
      </c>
      <c r="C24" s="112"/>
      <c r="D24" s="113"/>
      <c r="E24" s="18"/>
      <c r="F24" s="41"/>
      <c r="G24" s="19">
        <v>0</v>
      </c>
      <c r="I24" s="4"/>
      <c r="J24" s="4"/>
      <c r="K24" s="4"/>
      <c r="L24" s="4"/>
    </row>
    <row r="25" spans="1:12" ht="9" customHeight="1" x14ac:dyDescent="0.2">
      <c r="A25" s="14"/>
      <c r="B25" s="119"/>
      <c r="C25" s="119"/>
      <c r="D25" s="120"/>
      <c r="E25" s="20"/>
      <c r="F25" s="39"/>
      <c r="G25" s="16"/>
    </row>
    <row r="26" spans="1:12" x14ac:dyDescent="0.2">
      <c r="A26" s="14" t="s">
        <v>6</v>
      </c>
      <c r="B26" s="119" t="s">
        <v>7</v>
      </c>
      <c r="C26" s="119"/>
      <c r="D26" s="120"/>
      <c r="E26" s="20"/>
      <c r="F26" s="39"/>
      <c r="G26" s="16"/>
    </row>
    <row r="27" spans="1:12" s="3" customFormat="1" x14ac:dyDescent="0.2">
      <c r="A27" s="17"/>
      <c r="B27" s="112" t="s">
        <v>8</v>
      </c>
      <c r="C27" s="112"/>
      <c r="D27" s="113"/>
      <c r="E27" s="18"/>
      <c r="F27" s="41"/>
      <c r="G27" s="19">
        <f>0</f>
        <v>0</v>
      </c>
      <c r="I27" s="4"/>
      <c r="J27" s="4"/>
      <c r="K27" s="4"/>
      <c r="L27" s="4"/>
    </row>
    <row r="28" spans="1:12" ht="9" customHeight="1" x14ac:dyDescent="0.2">
      <c r="A28" s="14"/>
      <c r="B28" s="119"/>
      <c r="C28" s="119"/>
      <c r="D28" s="120"/>
      <c r="E28" s="20"/>
      <c r="F28" s="39"/>
      <c r="G28" s="16"/>
    </row>
    <row r="29" spans="1:12" x14ac:dyDescent="0.2">
      <c r="A29" s="14" t="s">
        <v>9</v>
      </c>
      <c r="B29" s="119" t="s">
        <v>10</v>
      </c>
      <c r="C29" s="119"/>
      <c r="D29" s="120"/>
      <c r="E29" s="20"/>
      <c r="F29" s="39"/>
      <c r="G29" s="16"/>
    </row>
    <row r="30" spans="1:12" s="3" customFormat="1" x14ac:dyDescent="0.2">
      <c r="A30" s="17"/>
      <c r="B30" s="112" t="s">
        <v>11</v>
      </c>
      <c r="C30" s="112"/>
      <c r="D30" s="113"/>
      <c r="E30" s="18"/>
      <c r="F30" s="41"/>
      <c r="G30" s="19">
        <v>0</v>
      </c>
      <c r="I30" s="4"/>
      <c r="J30" s="4"/>
      <c r="K30" s="4"/>
      <c r="L30" s="4"/>
    </row>
    <row r="31" spans="1:12" ht="9" customHeight="1" x14ac:dyDescent="0.2">
      <c r="A31" s="14"/>
      <c r="B31" s="119"/>
      <c r="C31" s="119"/>
      <c r="D31" s="120"/>
      <c r="E31" s="20"/>
      <c r="F31" s="39"/>
      <c r="G31" s="16"/>
    </row>
    <row r="32" spans="1:12" s="40" customFormat="1" x14ac:dyDescent="0.2">
      <c r="A32" s="37" t="s">
        <v>13</v>
      </c>
      <c r="B32" s="124" t="s">
        <v>71</v>
      </c>
      <c r="C32" s="124"/>
      <c r="D32" s="125"/>
      <c r="E32" s="38" t="s">
        <v>18</v>
      </c>
      <c r="F32" s="39"/>
      <c r="G32" s="56">
        <f>1.8* 382.5</f>
        <v>688.5</v>
      </c>
      <c r="I32" s="4"/>
      <c r="J32" s="4"/>
      <c r="K32" s="4"/>
      <c r="L32" s="50"/>
    </row>
    <row r="33" spans="1:13" s="40" customFormat="1" x14ac:dyDescent="0.2">
      <c r="A33" s="37" t="s">
        <v>14</v>
      </c>
      <c r="B33" s="124" t="s">
        <v>72</v>
      </c>
      <c r="C33" s="124"/>
      <c r="D33" s="125"/>
      <c r="E33" s="38" t="s">
        <v>18</v>
      </c>
      <c r="F33" s="39"/>
      <c r="G33" s="56">
        <f>2.3*382.5</f>
        <v>879.74999999999989</v>
      </c>
      <c r="I33" s="4"/>
      <c r="J33" s="4"/>
      <c r="K33" s="4"/>
      <c r="L33" s="50"/>
    </row>
    <row r="34" spans="1:13" s="40" customFormat="1" x14ac:dyDescent="0.2">
      <c r="A34" s="37" t="s">
        <v>15</v>
      </c>
      <c r="B34" s="124" t="s">
        <v>59</v>
      </c>
      <c r="C34" s="124"/>
      <c r="D34" s="125"/>
      <c r="E34" s="38" t="s">
        <v>18</v>
      </c>
      <c r="F34" s="39"/>
      <c r="G34" s="56">
        <f>1.19* 216.2</f>
        <v>257.27799999999996</v>
      </c>
      <c r="I34" s="4"/>
      <c r="J34" s="4"/>
      <c r="K34" s="4"/>
      <c r="L34" s="50"/>
    </row>
    <row r="35" spans="1:13" s="40" customFormat="1" ht="12.75" hidden="1" customHeight="1" x14ac:dyDescent="0.2">
      <c r="A35" s="37" t="s">
        <v>16</v>
      </c>
      <c r="B35" s="124" t="s">
        <v>41</v>
      </c>
      <c r="C35" s="124"/>
      <c r="D35" s="125"/>
      <c r="E35" s="38" t="s">
        <v>39</v>
      </c>
      <c r="F35" s="39"/>
      <c r="G35" s="52">
        <v>0</v>
      </c>
      <c r="I35" s="50"/>
      <c r="J35" s="50"/>
      <c r="K35" s="50"/>
      <c r="L35" s="50"/>
    </row>
    <row r="36" spans="1:13" s="3" customFormat="1" ht="13.5" thickBot="1" x14ac:dyDescent="0.25">
      <c r="A36" s="32"/>
      <c r="B36" s="126" t="s">
        <v>17</v>
      </c>
      <c r="C36" s="126"/>
      <c r="D36" s="127"/>
      <c r="E36" s="22"/>
      <c r="F36" s="22"/>
      <c r="G36" s="33">
        <f>G24+G27+G30+G32+G33+G34+G35</f>
        <v>1825.528</v>
      </c>
      <c r="H36" s="36"/>
      <c r="I36" s="50"/>
      <c r="J36" s="50"/>
      <c r="K36" s="50"/>
      <c r="L36" s="4"/>
    </row>
    <row r="37" spans="1:13" ht="7.5" customHeight="1" x14ac:dyDescent="0.2">
      <c r="A37" s="7"/>
      <c r="B37" s="7"/>
      <c r="C37" s="7"/>
      <c r="D37" s="7"/>
      <c r="E37" s="7"/>
      <c r="F37" s="7"/>
      <c r="G37" s="7"/>
      <c r="I37" s="50"/>
      <c r="J37" s="50"/>
      <c r="K37" s="50"/>
    </row>
    <row r="38" spans="1:13" x14ac:dyDescent="0.2">
      <c r="A38" s="7"/>
      <c r="B38" s="7"/>
      <c r="C38" s="7"/>
      <c r="D38" s="7"/>
      <c r="E38" s="7"/>
      <c r="F38" s="7"/>
      <c r="G38" s="7"/>
      <c r="H38" s="4"/>
    </row>
    <row r="39" spans="1:13" x14ac:dyDescent="0.2">
      <c r="A39" s="7"/>
      <c r="B39" s="7"/>
      <c r="C39" s="7"/>
      <c r="D39" s="7"/>
      <c r="E39" s="7"/>
      <c r="F39" s="7"/>
      <c r="G39" s="7"/>
      <c r="H39" s="4"/>
    </row>
    <row r="40" spans="1:13" x14ac:dyDescent="0.2">
      <c r="A40" s="7"/>
      <c r="B40" s="7"/>
      <c r="C40" s="7"/>
      <c r="D40" s="7"/>
      <c r="E40" s="7"/>
      <c r="F40" s="7"/>
      <c r="G40" s="7"/>
      <c r="H40" s="4"/>
    </row>
    <row r="41" spans="1:13" s="4" customFormat="1" x14ac:dyDescent="0.2">
      <c r="A41" s="11" t="s">
        <v>26</v>
      </c>
      <c r="B41" s="11"/>
      <c r="C41" s="7" t="s">
        <v>42</v>
      </c>
      <c r="D41" s="23"/>
      <c r="E41" s="23"/>
      <c r="F41" s="7"/>
      <c r="G41" s="7" t="s">
        <v>43</v>
      </c>
      <c r="M41"/>
    </row>
    <row r="42" spans="1:13" s="4" customFormat="1" x14ac:dyDescent="0.2">
      <c r="A42" s="11"/>
      <c r="B42" s="11"/>
      <c r="C42" s="7"/>
      <c r="D42" s="24"/>
      <c r="E42" s="24"/>
      <c r="F42" s="7"/>
      <c r="G42" s="7"/>
      <c r="M42"/>
    </row>
    <row r="43" spans="1:13" s="4" customFormat="1" x14ac:dyDescent="0.2">
      <c r="A43" s="7"/>
      <c r="B43" s="7"/>
      <c r="C43" s="7" t="s">
        <v>27</v>
      </c>
      <c r="D43" s="7"/>
      <c r="E43" s="24"/>
      <c r="F43" s="24"/>
      <c r="G43" s="7"/>
      <c r="H43"/>
      <c r="M43"/>
    </row>
    <row r="44" spans="1:13" s="4" customFormat="1" ht="13.5" customHeight="1" x14ac:dyDescent="0.2">
      <c r="A44" s="7"/>
      <c r="B44" s="7"/>
      <c r="C44" s="7"/>
      <c r="D44" s="7"/>
      <c r="E44" s="7"/>
      <c r="F44" s="7"/>
      <c r="G44" s="7"/>
      <c r="H44"/>
    </row>
    <row r="45" spans="1:13" s="4" customFormat="1" x14ac:dyDescent="0.2">
      <c r="A45" s="11" t="s">
        <v>37</v>
      </c>
      <c r="B45" s="7"/>
      <c r="C45" s="7" t="s">
        <v>52</v>
      </c>
      <c r="D45" s="23"/>
      <c r="E45" s="23"/>
      <c r="F45" s="23"/>
      <c r="G45" s="55"/>
      <c r="H45" s="64"/>
    </row>
    <row r="46" spans="1:13" s="4" customFormat="1" ht="11.25" x14ac:dyDescent="0.2">
      <c r="H46" s="44"/>
    </row>
    <row r="47" spans="1:13" s="4" customFormat="1" ht="11.25" x14ac:dyDescent="0.2"/>
    <row r="48" spans="1:13" s="4" customFormat="1" ht="11.25" x14ac:dyDescent="0.2"/>
  </sheetData>
  <mergeCells count="36">
    <mergeCell ref="B33:D33"/>
    <mergeCell ref="B34:D34"/>
    <mergeCell ref="B35:D35"/>
    <mergeCell ref="B36:D36"/>
    <mergeCell ref="B32:D32"/>
    <mergeCell ref="B27:D27"/>
    <mergeCell ref="B28:D28"/>
    <mergeCell ref="B29:D29"/>
    <mergeCell ref="B30:D30"/>
    <mergeCell ref="A19:G19"/>
    <mergeCell ref="B22:D22"/>
    <mergeCell ref="B23:D23"/>
    <mergeCell ref="B24:D24"/>
    <mergeCell ref="B25:D25"/>
    <mergeCell ref="B31:D31"/>
    <mergeCell ref="H17:J17"/>
    <mergeCell ref="A4:C4"/>
    <mergeCell ref="D4:G4"/>
    <mergeCell ref="A5:B5"/>
    <mergeCell ref="A6:B6"/>
    <mergeCell ref="A7:B7"/>
    <mergeCell ref="D11:D12"/>
    <mergeCell ref="E11:E12"/>
    <mergeCell ref="F11:G11"/>
    <mergeCell ref="C14:E14"/>
    <mergeCell ref="F14:G14"/>
    <mergeCell ref="A15:G15"/>
    <mergeCell ref="A16:G16"/>
    <mergeCell ref="A17:G17"/>
    <mergeCell ref="B26:D26"/>
    <mergeCell ref="A1:D1"/>
    <mergeCell ref="E1:G1"/>
    <mergeCell ref="A2:C2"/>
    <mergeCell ref="D2:G2"/>
    <mergeCell ref="A3:C3"/>
    <mergeCell ref="D3:G3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7" workbookViewId="0">
      <selection activeCell="I15" sqref="I15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98" t="s">
        <v>44</v>
      </c>
      <c r="B1" s="99"/>
      <c r="C1" s="99"/>
      <c r="D1" s="99"/>
      <c r="E1" s="100" t="s">
        <v>48</v>
      </c>
      <c r="F1" s="100"/>
      <c r="G1" s="100"/>
      <c r="L1" s="51"/>
      <c r="M1" s="4"/>
    </row>
    <row r="2" spans="1:13" ht="15" x14ac:dyDescent="0.2">
      <c r="A2" s="101" t="s">
        <v>45</v>
      </c>
      <c r="B2" s="101"/>
      <c r="C2" s="101"/>
      <c r="D2" s="102" t="s">
        <v>49</v>
      </c>
      <c r="E2" s="102"/>
      <c r="F2" s="102"/>
      <c r="G2" s="102"/>
      <c r="L2" s="51"/>
      <c r="M2" s="4"/>
    </row>
    <row r="3" spans="1:13" ht="15" x14ac:dyDescent="0.2">
      <c r="A3" s="101" t="s">
        <v>46</v>
      </c>
      <c r="B3" s="101"/>
      <c r="C3" s="101"/>
      <c r="D3" s="102" t="s">
        <v>50</v>
      </c>
      <c r="E3" s="102"/>
      <c r="F3" s="102"/>
      <c r="G3" s="102"/>
      <c r="L3" s="51"/>
      <c r="M3" s="4"/>
    </row>
    <row r="4" spans="1:13" ht="15.75" thickBot="1" x14ac:dyDescent="0.25">
      <c r="A4" s="103" t="s">
        <v>47</v>
      </c>
      <c r="B4" s="103"/>
      <c r="C4" s="103"/>
      <c r="D4" s="104" t="s">
        <v>51</v>
      </c>
      <c r="E4" s="104"/>
      <c r="F4" s="104"/>
      <c r="G4" s="104"/>
      <c r="L4" s="51"/>
      <c r="M4" s="4"/>
    </row>
    <row r="5" spans="1:13" ht="28.5" customHeight="1" thickTop="1" x14ac:dyDescent="0.2">
      <c r="A5" s="105" t="s">
        <v>29</v>
      </c>
      <c r="B5" s="106"/>
      <c r="C5" s="21" t="s">
        <v>31</v>
      </c>
      <c r="E5" s="24"/>
    </row>
    <row r="6" spans="1:13" ht="25.5" customHeight="1" x14ac:dyDescent="0.2">
      <c r="A6" s="107" t="s">
        <v>30</v>
      </c>
      <c r="B6" s="108"/>
      <c r="C6" s="31" t="s">
        <v>40</v>
      </c>
      <c r="E6" s="26"/>
    </row>
    <row r="7" spans="1:13" x14ac:dyDescent="0.2">
      <c r="A7" s="109" t="s">
        <v>28</v>
      </c>
      <c r="B7" s="110"/>
      <c r="C7" s="21" t="s">
        <v>56</v>
      </c>
      <c r="E7" s="24"/>
      <c r="F7" s="27"/>
    </row>
    <row r="8" spans="1:13" x14ac:dyDescent="0.2">
      <c r="A8" s="29"/>
      <c r="B8" s="30"/>
      <c r="C8" s="30"/>
      <c r="D8" s="24"/>
      <c r="E8" s="28" t="s">
        <v>34</v>
      </c>
      <c r="F8" s="67" t="s">
        <v>32</v>
      </c>
      <c r="G8" s="54" t="s">
        <v>54</v>
      </c>
    </row>
    <row r="9" spans="1:13" x14ac:dyDescent="0.2">
      <c r="A9" s="29"/>
      <c r="B9" s="30"/>
      <c r="C9" s="30"/>
      <c r="D9" s="24"/>
      <c r="E9" s="25"/>
      <c r="F9" s="67" t="s">
        <v>33</v>
      </c>
      <c r="G9" s="53">
        <v>41887</v>
      </c>
    </row>
    <row r="10" spans="1:13" ht="6" customHeight="1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114" t="s">
        <v>19</v>
      </c>
      <c r="E11" s="114" t="s">
        <v>20</v>
      </c>
      <c r="F11" s="116" t="s">
        <v>21</v>
      </c>
      <c r="G11" s="116"/>
    </row>
    <row r="12" spans="1:13" x14ac:dyDescent="0.2">
      <c r="A12" s="6"/>
      <c r="B12" s="7"/>
      <c r="C12" s="7"/>
      <c r="D12" s="115"/>
      <c r="E12" s="115"/>
      <c r="F12" s="9" t="s">
        <v>22</v>
      </c>
      <c r="G12" s="9" t="s">
        <v>23</v>
      </c>
    </row>
    <row r="13" spans="1:13" ht="15" customHeight="1" x14ac:dyDescent="0.2">
      <c r="A13" s="7"/>
      <c r="B13" s="7"/>
      <c r="C13" s="7"/>
      <c r="D13" s="42">
        <v>4</v>
      </c>
      <c r="E13" s="10">
        <v>42855</v>
      </c>
      <c r="F13" s="10">
        <v>42826</v>
      </c>
      <c r="G13" s="10">
        <v>42855</v>
      </c>
    </row>
    <row r="14" spans="1:13" x14ac:dyDescent="0.2">
      <c r="A14" s="7"/>
      <c r="B14" s="7"/>
      <c r="C14" s="117" t="s">
        <v>38</v>
      </c>
      <c r="D14" s="117"/>
      <c r="E14" s="117"/>
      <c r="F14" s="118">
        <f>G36</f>
        <v>1825.528</v>
      </c>
      <c r="G14" s="118"/>
    </row>
    <row r="15" spans="1:13" ht="14.25" customHeight="1" x14ac:dyDescent="0.2">
      <c r="A15" s="121" t="s">
        <v>35</v>
      </c>
      <c r="B15" s="121"/>
      <c r="C15" s="121"/>
      <c r="D15" s="121" t="s">
        <v>35</v>
      </c>
      <c r="E15" s="121"/>
      <c r="F15" s="121"/>
      <c r="G15" s="121"/>
    </row>
    <row r="16" spans="1:13" ht="11.25" customHeight="1" x14ac:dyDescent="0.2">
      <c r="A16" s="121" t="s">
        <v>36</v>
      </c>
      <c r="B16" s="121"/>
      <c r="C16" s="121"/>
      <c r="D16" s="121"/>
      <c r="E16" s="121"/>
      <c r="F16" s="121"/>
      <c r="G16" s="121"/>
      <c r="H16" s="66"/>
      <c r="I16" s="48"/>
      <c r="J16" s="48"/>
    </row>
    <row r="17" spans="1:12" x14ac:dyDescent="0.2">
      <c r="A17" s="121" t="s">
        <v>55</v>
      </c>
      <c r="B17" s="121"/>
      <c r="C17" s="121"/>
      <c r="D17" s="121"/>
      <c r="E17" s="121"/>
      <c r="F17" s="121"/>
      <c r="G17" s="121"/>
      <c r="H17" s="111"/>
      <c r="I17" s="111"/>
      <c r="J17" s="111"/>
    </row>
    <row r="18" spans="1:12" ht="2.25" customHeight="1" x14ac:dyDescent="0.2">
      <c r="A18" s="13"/>
      <c r="B18" s="13"/>
      <c r="C18" s="13"/>
      <c r="D18" s="13"/>
      <c r="E18" s="13"/>
      <c r="F18" s="13"/>
      <c r="G18" s="13"/>
      <c r="H18" s="1"/>
      <c r="I18" s="48"/>
      <c r="J18" s="48"/>
    </row>
    <row r="19" spans="1:12" x14ac:dyDescent="0.2">
      <c r="A19" s="122" t="s">
        <v>12</v>
      </c>
      <c r="B19" s="122"/>
      <c r="C19" s="122"/>
      <c r="D19" s="122"/>
      <c r="E19" s="122"/>
      <c r="F19" s="122"/>
      <c r="G19" s="122"/>
      <c r="H19" s="66"/>
      <c r="I19" s="48"/>
      <c r="J19" s="48"/>
    </row>
    <row r="20" spans="1:12" ht="3.75" customHeight="1" x14ac:dyDescent="0.2">
      <c r="A20" s="7"/>
      <c r="B20" s="7"/>
      <c r="C20" s="7"/>
      <c r="D20" s="7"/>
      <c r="E20" s="7"/>
      <c r="F20" s="7"/>
      <c r="G20" s="7"/>
      <c r="H20" s="2"/>
    </row>
    <row r="21" spans="1:12" ht="6" customHeight="1" thickBot="1" x14ac:dyDescent="0.25">
      <c r="A21" s="7"/>
      <c r="B21" s="7"/>
      <c r="C21" s="7"/>
      <c r="D21" s="7"/>
      <c r="E21" s="7"/>
      <c r="F21" s="7"/>
      <c r="G21" s="7"/>
      <c r="H21" s="2"/>
    </row>
    <row r="22" spans="1:12" s="35" customFormat="1" ht="34.5" thickBot="1" x14ac:dyDescent="0.25">
      <c r="A22" s="45" t="s">
        <v>0</v>
      </c>
      <c r="B22" s="123" t="s">
        <v>1</v>
      </c>
      <c r="C22" s="123"/>
      <c r="D22" s="123"/>
      <c r="E22" s="65" t="s">
        <v>2</v>
      </c>
      <c r="F22" s="65" t="s">
        <v>25</v>
      </c>
      <c r="G22" s="47" t="s">
        <v>3</v>
      </c>
      <c r="I22" s="49"/>
      <c r="J22" s="49"/>
      <c r="K22" s="49"/>
      <c r="L22" s="49"/>
    </row>
    <row r="23" spans="1:12" x14ac:dyDescent="0.2">
      <c r="A23" s="34" t="s">
        <v>24</v>
      </c>
      <c r="B23" s="128" t="s">
        <v>4</v>
      </c>
      <c r="C23" s="128"/>
      <c r="D23" s="129"/>
      <c r="E23" s="15"/>
      <c r="F23" s="15"/>
      <c r="G23" s="12"/>
    </row>
    <row r="24" spans="1:12" s="3" customFormat="1" x14ac:dyDescent="0.2">
      <c r="A24" s="17"/>
      <c r="B24" s="112" t="s">
        <v>5</v>
      </c>
      <c r="C24" s="112"/>
      <c r="D24" s="113"/>
      <c r="E24" s="18"/>
      <c r="F24" s="41"/>
      <c r="G24" s="19">
        <v>0</v>
      </c>
      <c r="I24" s="4"/>
      <c r="J24" s="4"/>
      <c r="K24" s="4"/>
      <c r="L24" s="4"/>
    </row>
    <row r="25" spans="1:12" ht="9" customHeight="1" x14ac:dyDescent="0.2">
      <c r="A25" s="14"/>
      <c r="B25" s="119"/>
      <c r="C25" s="119"/>
      <c r="D25" s="120"/>
      <c r="E25" s="20"/>
      <c r="F25" s="39"/>
      <c r="G25" s="16"/>
    </row>
    <row r="26" spans="1:12" x14ac:dyDescent="0.2">
      <c r="A26" s="14" t="s">
        <v>6</v>
      </c>
      <c r="B26" s="119" t="s">
        <v>7</v>
      </c>
      <c r="C26" s="119"/>
      <c r="D26" s="120"/>
      <c r="E26" s="20"/>
      <c r="F26" s="39"/>
      <c r="G26" s="16"/>
    </row>
    <row r="27" spans="1:12" s="3" customFormat="1" x14ac:dyDescent="0.2">
      <c r="A27" s="17"/>
      <c r="B27" s="112" t="s">
        <v>8</v>
      </c>
      <c r="C27" s="112"/>
      <c r="D27" s="113"/>
      <c r="E27" s="18"/>
      <c r="F27" s="41"/>
      <c r="G27" s="19">
        <f>0</f>
        <v>0</v>
      </c>
      <c r="I27" s="4"/>
      <c r="J27" s="4"/>
      <c r="K27" s="4"/>
      <c r="L27" s="4"/>
    </row>
    <row r="28" spans="1:12" ht="9" customHeight="1" x14ac:dyDescent="0.2">
      <c r="A28" s="14"/>
      <c r="B28" s="119"/>
      <c r="C28" s="119"/>
      <c r="D28" s="120"/>
      <c r="E28" s="20"/>
      <c r="F28" s="39"/>
      <c r="G28" s="16"/>
    </row>
    <row r="29" spans="1:12" x14ac:dyDescent="0.2">
      <c r="A29" s="14" t="s">
        <v>9</v>
      </c>
      <c r="B29" s="119" t="s">
        <v>10</v>
      </c>
      <c r="C29" s="119"/>
      <c r="D29" s="120"/>
      <c r="E29" s="20"/>
      <c r="F29" s="39"/>
      <c r="G29" s="16"/>
    </row>
    <row r="30" spans="1:12" s="3" customFormat="1" x14ac:dyDescent="0.2">
      <c r="A30" s="17"/>
      <c r="B30" s="112" t="s">
        <v>11</v>
      </c>
      <c r="C30" s="112"/>
      <c r="D30" s="113"/>
      <c r="E30" s="18"/>
      <c r="F30" s="41"/>
      <c r="G30" s="19">
        <v>0</v>
      </c>
      <c r="I30" s="4"/>
      <c r="J30" s="4"/>
      <c r="K30" s="4"/>
      <c r="L30" s="4"/>
    </row>
    <row r="31" spans="1:12" ht="9" customHeight="1" x14ac:dyDescent="0.2">
      <c r="A31" s="14"/>
      <c r="B31" s="119"/>
      <c r="C31" s="119"/>
      <c r="D31" s="120"/>
      <c r="E31" s="20"/>
      <c r="F31" s="39"/>
      <c r="G31" s="16"/>
    </row>
    <row r="32" spans="1:12" s="40" customFormat="1" x14ac:dyDescent="0.2">
      <c r="A32" s="37" t="s">
        <v>13</v>
      </c>
      <c r="B32" s="124" t="s">
        <v>71</v>
      </c>
      <c r="C32" s="124"/>
      <c r="D32" s="125"/>
      <c r="E32" s="38" t="s">
        <v>18</v>
      </c>
      <c r="F32" s="39"/>
      <c r="G32" s="56">
        <f>1.8* 382.5</f>
        <v>688.5</v>
      </c>
      <c r="I32" s="4"/>
      <c r="J32" s="4"/>
      <c r="K32" s="4"/>
      <c r="L32" s="50"/>
    </row>
    <row r="33" spans="1:13" s="40" customFormat="1" x14ac:dyDescent="0.2">
      <c r="A33" s="37" t="s">
        <v>14</v>
      </c>
      <c r="B33" s="124" t="s">
        <v>72</v>
      </c>
      <c r="C33" s="124"/>
      <c r="D33" s="125"/>
      <c r="E33" s="38" t="s">
        <v>18</v>
      </c>
      <c r="F33" s="39"/>
      <c r="G33" s="56">
        <f>2.3*382.5</f>
        <v>879.74999999999989</v>
      </c>
      <c r="I33" s="4"/>
      <c r="J33" s="4"/>
      <c r="K33" s="4"/>
      <c r="L33" s="50"/>
    </row>
    <row r="34" spans="1:13" s="40" customFormat="1" x14ac:dyDescent="0.2">
      <c r="A34" s="37" t="s">
        <v>15</v>
      </c>
      <c r="B34" s="124" t="s">
        <v>59</v>
      </c>
      <c r="C34" s="124"/>
      <c r="D34" s="125"/>
      <c r="E34" s="38" t="s">
        <v>18</v>
      </c>
      <c r="F34" s="39"/>
      <c r="G34" s="56">
        <f>1.19* 216.2</f>
        <v>257.27799999999996</v>
      </c>
      <c r="I34" s="4"/>
      <c r="J34" s="4"/>
      <c r="K34" s="4"/>
      <c r="L34" s="50"/>
    </row>
    <row r="35" spans="1:13" s="40" customFormat="1" ht="12.75" hidden="1" customHeight="1" x14ac:dyDescent="0.2">
      <c r="A35" s="37" t="s">
        <v>16</v>
      </c>
      <c r="B35" s="124" t="s">
        <v>41</v>
      </c>
      <c r="C35" s="124"/>
      <c r="D35" s="125"/>
      <c r="E35" s="38" t="s">
        <v>39</v>
      </c>
      <c r="F35" s="39"/>
      <c r="G35" s="52">
        <v>0</v>
      </c>
      <c r="I35" s="50"/>
      <c r="J35" s="50"/>
      <c r="K35" s="50"/>
      <c r="L35" s="50"/>
    </row>
    <row r="36" spans="1:13" s="3" customFormat="1" ht="13.5" thickBot="1" x14ac:dyDescent="0.25">
      <c r="A36" s="32"/>
      <c r="B36" s="126" t="s">
        <v>17</v>
      </c>
      <c r="C36" s="126"/>
      <c r="D36" s="127"/>
      <c r="E36" s="22"/>
      <c r="F36" s="22"/>
      <c r="G36" s="33">
        <f>G24+G27+G30+G32+G33+G34+G35</f>
        <v>1825.528</v>
      </c>
      <c r="H36" s="36"/>
      <c r="I36" s="50"/>
      <c r="J36" s="50"/>
      <c r="K36" s="50"/>
      <c r="L36" s="4"/>
    </row>
    <row r="37" spans="1:13" ht="7.5" customHeight="1" x14ac:dyDescent="0.2">
      <c r="A37" s="7"/>
      <c r="B37" s="7"/>
      <c r="C37" s="7"/>
      <c r="D37" s="7"/>
      <c r="E37" s="7"/>
      <c r="F37" s="7"/>
      <c r="G37" s="7"/>
      <c r="I37" s="50"/>
      <c r="J37" s="50"/>
      <c r="K37" s="50"/>
    </row>
    <row r="38" spans="1:13" x14ac:dyDescent="0.2">
      <c r="A38" s="7"/>
      <c r="B38" s="7"/>
      <c r="C38" s="7"/>
      <c r="D38" s="7"/>
      <c r="E38" s="7"/>
      <c r="F38" s="7"/>
      <c r="G38" s="7"/>
      <c r="H38" s="4"/>
    </row>
    <row r="39" spans="1:13" x14ac:dyDescent="0.2">
      <c r="A39" s="7"/>
      <c r="B39" s="7"/>
      <c r="C39" s="7"/>
      <c r="D39" s="7"/>
      <c r="E39" s="7"/>
      <c r="F39" s="7"/>
      <c r="G39" s="7"/>
      <c r="H39" s="4"/>
    </row>
    <row r="40" spans="1:13" x14ac:dyDescent="0.2">
      <c r="A40" s="7"/>
      <c r="B40" s="7"/>
      <c r="C40" s="7"/>
      <c r="D40" s="7"/>
      <c r="E40" s="7"/>
      <c r="F40" s="7"/>
      <c r="G40" s="7"/>
      <c r="H40" s="4"/>
    </row>
    <row r="41" spans="1:13" s="4" customFormat="1" x14ac:dyDescent="0.2">
      <c r="A41" s="11" t="s">
        <v>26</v>
      </c>
      <c r="B41" s="11"/>
      <c r="C41" s="7" t="s">
        <v>42</v>
      </c>
      <c r="D41" s="23"/>
      <c r="E41" s="23"/>
      <c r="F41" s="7"/>
      <c r="G41" s="7" t="s">
        <v>43</v>
      </c>
      <c r="M41"/>
    </row>
    <row r="42" spans="1:13" s="4" customFormat="1" x14ac:dyDescent="0.2">
      <c r="A42" s="11"/>
      <c r="B42" s="11"/>
      <c r="C42" s="7"/>
      <c r="D42" s="24"/>
      <c r="E42" s="24"/>
      <c r="F42" s="7"/>
      <c r="G42" s="7"/>
      <c r="M42"/>
    </row>
    <row r="43" spans="1:13" s="4" customFormat="1" x14ac:dyDescent="0.2">
      <c r="A43" s="7"/>
      <c r="B43" s="7"/>
      <c r="C43" s="7" t="s">
        <v>27</v>
      </c>
      <c r="D43" s="7"/>
      <c r="E43" s="24"/>
      <c r="F43" s="24"/>
      <c r="G43" s="7"/>
      <c r="H43"/>
      <c r="M43"/>
    </row>
    <row r="44" spans="1:13" s="4" customFormat="1" ht="13.5" customHeight="1" x14ac:dyDescent="0.2">
      <c r="A44" s="7"/>
      <c r="B44" s="7"/>
      <c r="C44" s="7"/>
      <c r="D44" s="7"/>
      <c r="E44" s="7"/>
      <c r="F44" s="7"/>
      <c r="G44" s="7"/>
      <c r="H44"/>
    </row>
    <row r="45" spans="1:13" s="4" customFormat="1" x14ac:dyDescent="0.2">
      <c r="A45" s="11" t="s">
        <v>37</v>
      </c>
      <c r="B45" s="7"/>
      <c r="C45" s="7" t="s">
        <v>52</v>
      </c>
      <c r="D45" s="23"/>
      <c r="E45" s="23"/>
      <c r="F45" s="23"/>
      <c r="G45" s="55"/>
      <c r="H45" s="68"/>
    </row>
    <row r="46" spans="1:13" s="4" customFormat="1" ht="11.25" x14ac:dyDescent="0.2">
      <c r="H46" s="44"/>
    </row>
    <row r="47" spans="1:13" s="4" customFormat="1" ht="11.25" x14ac:dyDescent="0.2"/>
    <row r="48" spans="1:13" s="4" customFormat="1" ht="11.25" x14ac:dyDescent="0.2"/>
  </sheetData>
  <mergeCells count="36"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32:D32"/>
    <mergeCell ref="B26:D26"/>
    <mergeCell ref="C14:E14"/>
    <mergeCell ref="F14:G14"/>
    <mergeCell ref="A15:G15"/>
    <mergeCell ref="A16:G16"/>
    <mergeCell ref="A17:G17"/>
    <mergeCell ref="A19:G19"/>
    <mergeCell ref="B22:D22"/>
    <mergeCell ref="B23:D23"/>
    <mergeCell ref="B24:D24"/>
    <mergeCell ref="B25:D25"/>
    <mergeCell ref="H17:J17"/>
    <mergeCell ref="A4:C4"/>
    <mergeCell ref="D4:G4"/>
    <mergeCell ref="A5:B5"/>
    <mergeCell ref="A6:B6"/>
    <mergeCell ref="A7:B7"/>
    <mergeCell ref="D11:D12"/>
    <mergeCell ref="E11:E12"/>
    <mergeCell ref="F11:G11"/>
    <mergeCell ref="A1:D1"/>
    <mergeCell ref="E1:G1"/>
    <mergeCell ref="A2:C2"/>
    <mergeCell ref="D2:G2"/>
    <mergeCell ref="A3:C3"/>
    <mergeCell ref="D3:G3"/>
  </mergeCells>
  <pageMargins left="0.31496062992125984" right="0.31496062992125984" top="0.74803149606299213" bottom="0.74803149606299213" header="0.31496062992125984" footer="0.31496062992125984"/>
  <pageSetup paperSize="9" scale="8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10" workbookViewId="0">
      <selection activeCell="J19" sqref="J19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98" t="s">
        <v>44</v>
      </c>
      <c r="B1" s="99"/>
      <c r="C1" s="99"/>
      <c r="D1" s="99"/>
      <c r="E1" s="100" t="s">
        <v>48</v>
      </c>
      <c r="F1" s="100"/>
      <c r="G1" s="100"/>
      <c r="L1" s="51"/>
      <c r="M1" s="4"/>
    </row>
    <row r="2" spans="1:13" ht="15" x14ac:dyDescent="0.2">
      <c r="A2" s="101" t="s">
        <v>45</v>
      </c>
      <c r="B2" s="101"/>
      <c r="C2" s="101"/>
      <c r="D2" s="102" t="s">
        <v>49</v>
      </c>
      <c r="E2" s="102"/>
      <c r="F2" s="102"/>
      <c r="G2" s="102"/>
      <c r="L2" s="51"/>
      <c r="M2" s="4"/>
    </row>
    <row r="3" spans="1:13" ht="15" x14ac:dyDescent="0.2">
      <c r="A3" s="101" t="s">
        <v>46</v>
      </c>
      <c r="B3" s="101"/>
      <c r="C3" s="101"/>
      <c r="D3" s="102" t="s">
        <v>50</v>
      </c>
      <c r="E3" s="102"/>
      <c r="F3" s="102"/>
      <c r="G3" s="102"/>
      <c r="L3" s="51"/>
      <c r="M3" s="4"/>
    </row>
    <row r="4" spans="1:13" ht="15.75" thickBot="1" x14ac:dyDescent="0.25">
      <c r="A4" s="103" t="s">
        <v>47</v>
      </c>
      <c r="B4" s="103"/>
      <c r="C4" s="103"/>
      <c r="D4" s="104" t="s">
        <v>51</v>
      </c>
      <c r="E4" s="104"/>
      <c r="F4" s="104"/>
      <c r="G4" s="104"/>
      <c r="L4" s="51"/>
      <c r="M4" s="4"/>
    </row>
    <row r="5" spans="1:13" ht="28.5" customHeight="1" thickTop="1" x14ac:dyDescent="0.2">
      <c r="A5" s="105" t="s">
        <v>29</v>
      </c>
      <c r="B5" s="106"/>
      <c r="C5" s="21" t="s">
        <v>31</v>
      </c>
      <c r="E5" s="24"/>
    </row>
    <row r="6" spans="1:13" ht="25.5" customHeight="1" x14ac:dyDescent="0.2">
      <c r="A6" s="107" t="s">
        <v>30</v>
      </c>
      <c r="B6" s="108"/>
      <c r="C6" s="31" t="s">
        <v>40</v>
      </c>
      <c r="E6" s="26"/>
    </row>
    <row r="7" spans="1:13" x14ac:dyDescent="0.2">
      <c r="A7" s="109" t="s">
        <v>28</v>
      </c>
      <c r="B7" s="110"/>
      <c r="C7" s="21" t="s">
        <v>56</v>
      </c>
      <c r="E7" s="24"/>
      <c r="F7" s="27"/>
    </row>
    <row r="8" spans="1:13" x14ac:dyDescent="0.2">
      <c r="A8" s="29"/>
      <c r="B8" s="30"/>
      <c r="C8" s="30"/>
      <c r="D8" s="24"/>
      <c r="E8" s="28" t="s">
        <v>34</v>
      </c>
      <c r="F8" s="69" t="s">
        <v>32</v>
      </c>
      <c r="G8" s="54" t="s">
        <v>54</v>
      </c>
    </row>
    <row r="9" spans="1:13" x14ac:dyDescent="0.2">
      <c r="A9" s="29"/>
      <c r="B9" s="30"/>
      <c r="C9" s="30"/>
      <c r="D9" s="24"/>
      <c r="E9" s="25"/>
      <c r="F9" s="69" t="s">
        <v>33</v>
      </c>
      <c r="G9" s="53">
        <v>41887</v>
      </c>
    </row>
    <row r="10" spans="1:13" ht="6" customHeight="1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114" t="s">
        <v>19</v>
      </c>
      <c r="E11" s="114" t="s">
        <v>20</v>
      </c>
      <c r="F11" s="116" t="s">
        <v>21</v>
      </c>
      <c r="G11" s="116"/>
    </row>
    <row r="12" spans="1:13" x14ac:dyDescent="0.2">
      <c r="A12" s="6"/>
      <c r="B12" s="7"/>
      <c r="C12" s="7"/>
      <c r="D12" s="115"/>
      <c r="E12" s="115"/>
      <c r="F12" s="9" t="s">
        <v>22</v>
      </c>
      <c r="G12" s="9" t="s">
        <v>23</v>
      </c>
    </row>
    <row r="13" spans="1:13" ht="15" customHeight="1" x14ac:dyDescent="0.2">
      <c r="A13" s="7"/>
      <c r="B13" s="7"/>
      <c r="C13" s="7"/>
      <c r="D13" s="42">
        <v>5</v>
      </c>
      <c r="E13" s="10">
        <v>42886</v>
      </c>
      <c r="F13" s="10">
        <v>42856</v>
      </c>
      <c r="G13" s="10">
        <v>42886</v>
      </c>
    </row>
    <row r="14" spans="1:13" x14ac:dyDescent="0.2">
      <c r="A14" s="7"/>
      <c r="B14" s="7"/>
      <c r="C14" s="117" t="s">
        <v>38</v>
      </c>
      <c r="D14" s="117"/>
      <c r="E14" s="117"/>
      <c r="F14" s="118">
        <f>G36</f>
        <v>1825.528</v>
      </c>
      <c r="G14" s="118"/>
    </row>
    <row r="15" spans="1:13" ht="14.25" customHeight="1" x14ac:dyDescent="0.2">
      <c r="A15" s="121" t="s">
        <v>35</v>
      </c>
      <c r="B15" s="121"/>
      <c r="C15" s="121"/>
      <c r="D15" s="121" t="s">
        <v>35</v>
      </c>
      <c r="E15" s="121"/>
      <c r="F15" s="121"/>
      <c r="G15" s="121"/>
    </row>
    <row r="16" spans="1:13" ht="11.25" customHeight="1" x14ac:dyDescent="0.2">
      <c r="A16" s="121" t="s">
        <v>36</v>
      </c>
      <c r="B16" s="121"/>
      <c r="C16" s="121"/>
      <c r="D16" s="121"/>
      <c r="E16" s="121"/>
      <c r="F16" s="121"/>
      <c r="G16" s="121"/>
      <c r="H16" s="71"/>
      <c r="I16" s="48"/>
      <c r="J16" s="48"/>
    </row>
    <row r="17" spans="1:12" x14ac:dyDescent="0.2">
      <c r="A17" s="121" t="s">
        <v>55</v>
      </c>
      <c r="B17" s="121"/>
      <c r="C17" s="121"/>
      <c r="D17" s="121"/>
      <c r="E17" s="121"/>
      <c r="F17" s="121"/>
      <c r="G17" s="121"/>
      <c r="H17" s="111"/>
      <c r="I17" s="111"/>
      <c r="J17" s="111"/>
    </row>
    <row r="18" spans="1:12" ht="2.25" customHeight="1" x14ac:dyDescent="0.2">
      <c r="A18" s="13"/>
      <c r="B18" s="13"/>
      <c r="C18" s="13"/>
      <c r="D18" s="13"/>
      <c r="E18" s="13"/>
      <c r="F18" s="13"/>
      <c r="G18" s="13"/>
      <c r="H18" s="1"/>
      <c r="I18" s="48"/>
      <c r="J18" s="48"/>
    </row>
    <row r="19" spans="1:12" x14ac:dyDescent="0.2">
      <c r="A19" s="122" t="s">
        <v>12</v>
      </c>
      <c r="B19" s="122"/>
      <c r="C19" s="122"/>
      <c r="D19" s="122"/>
      <c r="E19" s="122"/>
      <c r="F19" s="122"/>
      <c r="G19" s="122"/>
      <c r="H19" s="71"/>
      <c r="I19" s="48"/>
      <c r="J19" s="48"/>
    </row>
    <row r="20" spans="1:12" ht="3.75" customHeight="1" x14ac:dyDescent="0.2">
      <c r="A20" s="7"/>
      <c r="B20" s="7"/>
      <c r="C20" s="7"/>
      <c r="D20" s="7"/>
      <c r="E20" s="7"/>
      <c r="F20" s="7"/>
      <c r="G20" s="7"/>
      <c r="H20" s="2"/>
    </row>
    <row r="21" spans="1:12" ht="6" customHeight="1" thickBot="1" x14ac:dyDescent="0.25">
      <c r="A21" s="7"/>
      <c r="B21" s="7"/>
      <c r="C21" s="7"/>
      <c r="D21" s="7"/>
      <c r="E21" s="7"/>
      <c r="F21" s="7"/>
      <c r="G21" s="7"/>
      <c r="H21" s="2"/>
    </row>
    <row r="22" spans="1:12" s="35" customFormat="1" ht="34.5" thickBot="1" x14ac:dyDescent="0.25">
      <c r="A22" s="45" t="s">
        <v>0</v>
      </c>
      <c r="B22" s="123" t="s">
        <v>1</v>
      </c>
      <c r="C22" s="123"/>
      <c r="D22" s="123"/>
      <c r="E22" s="72" t="s">
        <v>2</v>
      </c>
      <c r="F22" s="72" t="s">
        <v>25</v>
      </c>
      <c r="G22" s="47" t="s">
        <v>3</v>
      </c>
      <c r="I22" s="49"/>
      <c r="J22" s="49"/>
      <c r="K22" s="49"/>
      <c r="L22" s="49"/>
    </row>
    <row r="23" spans="1:12" x14ac:dyDescent="0.2">
      <c r="A23" s="34" t="s">
        <v>24</v>
      </c>
      <c r="B23" s="128" t="s">
        <v>4</v>
      </c>
      <c r="C23" s="128"/>
      <c r="D23" s="129"/>
      <c r="E23" s="15"/>
      <c r="F23" s="15"/>
      <c r="G23" s="12"/>
    </row>
    <row r="24" spans="1:12" s="3" customFormat="1" x14ac:dyDescent="0.2">
      <c r="A24" s="17"/>
      <c r="B24" s="112" t="s">
        <v>5</v>
      </c>
      <c r="C24" s="112"/>
      <c r="D24" s="113"/>
      <c r="E24" s="18"/>
      <c r="F24" s="41"/>
      <c r="G24" s="19">
        <v>0</v>
      </c>
      <c r="I24" s="4"/>
      <c r="J24" s="4"/>
      <c r="K24" s="4"/>
      <c r="L24" s="4"/>
    </row>
    <row r="25" spans="1:12" ht="9" customHeight="1" x14ac:dyDescent="0.2">
      <c r="A25" s="14"/>
      <c r="B25" s="119"/>
      <c r="C25" s="119"/>
      <c r="D25" s="120"/>
      <c r="E25" s="20"/>
      <c r="F25" s="39"/>
      <c r="G25" s="16"/>
    </row>
    <row r="26" spans="1:12" x14ac:dyDescent="0.2">
      <c r="A26" s="14" t="s">
        <v>6</v>
      </c>
      <c r="B26" s="119" t="s">
        <v>7</v>
      </c>
      <c r="C26" s="119"/>
      <c r="D26" s="120"/>
      <c r="E26" s="20"/>
      <c r="F26" s="39"/>
      <c r="G26" s="16"/>
    </row>
    <row r="27" spans="1:12" s="3" customFormat="1" x14ac:dyDescent="0.2">
      <c r="A27" s="17"/>
      <c r="B27" s="112" t="s">
        <v>8</v>
      </c>
      <c r="C27" s="112"/>
      <c r="D27" s="113"/>
      <c r="E27" s="18"/>
      <c r="F27" s="41"/>
      <c r="G27" s="19">
        <f>0</f>
        <v>0</v>
      </c>
      <c r="I27" s="4"/>
      <c r="J27" s="4"/>
      <c r="K27" s="4"/>
      <c r="L27" s="4"/>
    </row>
    <row r="28" spans="1:12" ht="9" customHeight="1" x14ac:dyDescent="0.2">
      <c r="A28" s="14"/>
      <c r="B28" s="119"/>
      <c r="C28" s="119"/>
      <c r="D28" s="120"/>
      <c r="E28" s="20"/>
      <c r="F28" s="39"/>
      <c r="G28" s="16"/>
    </row>
    <row r="29" spans="1:12" x14ac:dyDescent="0.2">
      <c r="A29" s="14" t="s">
        <v>9</v>
      </c>
      <c r="B29" s="119" t="s">
        <v>10</v>
      </c>
      <c r="C29" s="119"/>
      <c r="D29" s="120"/>
      <c r="E29" s="20"/>
      <c r="F29" s="39"/>
      <c r="G29" s="16"/>
    </row>
    <row r="30" spans="1:12" s="3" customFormat="1" x14ac:dyDescent="0.2">
      <c r="A30" s="17"/>
      <c r="B30" s="112" t="s">
        <v>11</v>
      </c>
      <c r="C30" s="112"/>
      <c r="D30" s="113"/>
      <c r="E30" s="18"/>
      <c r="F30" s="41"/>
      <c r="G30" s="19">
        <v>0</v>
      </c>
      <c r="I30" s="4"/>
      <c r="J30" s="4"/>
      <c r="K30" s="4"/>
      <c r="L30" s="4"/>
    </row>
    <row r="31" spans="1:12" ht="9" customHeight="1" x14ac:dyDescent="0.2">
      <c r="A31" s="14"/>
      <c r="B31" s="119"/>
      <c r="C31" s="119"/>
      <c r="D31" s="120"/>
      <c r="E31" s="20"/>
      <c r="F31" s="39"/>
      <c r="G31" s="16"/>
    </row>
    <row r="32" spans="1:12" s="40" customFormat="1" x14ac:dyDescent="0.2">
      <c r="A32" s="37" t="s">
        <v>13</v>
      </c>
      <c r="B32" s="124" t="s">
        <v>71</v>
      </c>
      <c r="C32" s="124"/>
      <c r="D32" s="125"/>
      <c r="E32" s="38" t="s">
        <v>18</v>
      </c>
      <c r="F32" s="39"/>
      <c r="G32" s="56">
        <f>1.8* 382.5</f>
        <v>688.5</v>
      </c>
      <c r="I32" s="4"/>
      <c r="J32" s="4"/>
      <c r="K32" s="4"/>
      <c r="L32" s="50"/>
    </row>
    <row r="33" spans="1:13" s="40" customFormat="1" x14ac:dyDescent="0.2">
      <c r="A33" s="37" t="s">
        <v>14</v>
      </c>
      <c r="B33" s="124" t="s">
        <v>72</v>
      </c>
      <c r="C33" s="124"/>
      <c r="D33" s="125"/>
      <c r="E33" s="38" t="s">
        <v>18</v>
      </c>
      <c r="F33" s="39"/>
      <c r="G33" s="56">
        <f>2.3*382.5</f>
        <v>879.74999999999989</v>
      </c>
      <c r="I33" s="4"/>
      <c r="J33" s="4"/>
      <c r="K33" s="4"/>
      <c r="L33" s="50"/>
    </row>
    <row r="34" spans="1:13" s="40" customFormat="1" x14ac:dyDescent="0.2">
      <c r="A34" s="37" t="s">
        <v>15</v>
      </c>
      <c r="B34" s="124" t="s">
        <v>59</v>
      </c>
      <c r="C34" s="124"/>
      <c r="D34" s="125"/>
      <c r="E34" s="38" t="s">
        <v>18</v>
      </c>
      <c r="F34" s="39"/>
      <c r="G34" s="56">
        <f>1.19* 216.2</f>
        <v>257.27799999999996</v>
      </c>
      <c r="I34" s="4"/>
      <c r="J34" s="4"/>
      <c r="K34" s="4"/>
      <c r="L34" s="50"/>
    </row>
    <row r="35" spans="1:13" s="40" customFormat="1" ht="12.75" hidden="1" customHeight="1" x14ac:dyDescent="0.2">
      <c r="A35" s="37" t="s">
        <v>16</v>
      </c>
      <c r="B35" s="124" t="s">
        <v>41</v>
      </c>
      <c r="C35" s="124"/>
      <c r="D35" s="125"/>
      <c r="E35" s="38" t="s">
        <v>39</v>
      </c>
      <c r="F35" s="39"/>
      <c r="G35" s="52">
        <v>0</v>
      </c>
      <c r="I35" s="50"/>
      <c r="J35" s="50"/>
      <c r="K35" s="50"/>
      <c r="L35" s="50"/>
    </row>
    <row r="36" spans="1:13" s="3" customFormat="1" ht="13.5" thickBot="1" x14ac:dyDescent="0.25">
      <c r="A36" s="32"/>
      <c r="B36" s="126" t="s">
        <v>17</v>
      </c>
      <c r="C36" s="126"/>
      <c r="D36" s="127"/>
      <c r="E36" s="22"/>
      <c r="F36" s="22"/>
      <c r="G36" s="33">
        <f>G24+G27+G30+G32+G33+G34+G35</f>
        <v>1825.528</v>
      </c>
      <c r="H36" s="36"/>
      <c r="I36" s="50"/>
      <c r="J36" s="50"/>
      <c r="K36" s="50"/>
      <c r="L36" s="4"/>
    </row>
    <row r="37" spans="1:13" ht="7.5" customHeight="1" x14ac:dyDescent="0.2">
      <c r="A37" s="7"/>
      <c r="B37" s="7"/>
      <c r="C37" s="7"/>
      <c r="D37" s="7"/>
      <c r="E37" s="7"/>
      <c r="F37" s="7"/>
      <c r="G37" s="7"/>
      <c r="I37" s="50"/>
      <c r="J37" s="50"/>
      <c r="K37" s="50"/>
    </row>
    <row r="38" spans="1:13" x14ac:dyDescent="0.2">
      <c r="A38" s="7"/>
      <c r="B38" s="7"/>
      <c r="C38" s="7"/>
      <c r="D38" s="7"/>
      <c r="E38" s="7"/>
      <c r="F38" s="7"/>
      <c r="G38" s="7"/>
      <c r="H38" s="4"/>
    </row>
    <row r="39" spans="1:13" x14ac:dyDescent="0.2">
      <c r="A39" s="7"/>
      <c r="B39" s="7"/>
      <c r="C39" s="7"/>
      <c r="D39" s="7"/>
      <c r="E39" s="7"/>
      <c r="F39" s="7"/>
      <c r="G39" s="7"/>
      <c r="H39" s="4"/>
    </row>
    <row r="40" spans="1:13" x14ac:dyDescent="0.2">
      <c r="A40" s="7"/>
      <c r="B40" s="7"/>
      <c r="C40" s="7"/>
      <c r="D40" s="7"/>
      <c r="E40" s="7"/>
      <c r="F40" s="7"/>
      <c r="G40" s="7"/>
      <c r="H40" s="4"/>
    </row>
    <row r="41" spans="1:13" s="4" customFormat="1" x14ac:dyDescent="0.2">
      <c r="A41" s="11" t="s">
        <v>26</v>
      </c>
      <c r="B41" s="11"/>
      <c r="C41" s="7" t="s">
        <v>42</v>
      </c>
      <c r="D41" s="23"/>
      <c r="E41" s="23"/>
      <c r="F41" s="7"/>
      <c r="G41" s="7" t="s">
        <v>43</v>
      </c>
      <c r="M41"/>
    </row>
    <row r="42" spans="1:13" s="4" customFormat="1" x14ac:dyDescent="0.2">
      <c r="A42" s="11"/>
      <c r="B42" s="11"/>
      <c r="C42" s="7"/>
      <c r="D42" s="24"/>
      <c r="E42" s="24"/>
      <c r="F42" s="7"/>
      <c r="G42" s="7"/>
      <c r="M42"/>
    </row>
    <row r="43" spans="1:13" s="4" customFormat="1" x14ac:dyDescent="0.2">
      <c r="A43" s="7"/>
      <c r="B43" s="7"/>
      <c r="C43" s="7" t="s">
        <v>27</v>
      </c>
      <c r="D43" s="7"/>
      <c r="E43" s="24"/>
      <c r="F43" s="24"/>
      <c r="G43" s="7"/>
      <c r="H43"/>
      <c r="M43"/>
    </row>
    <row r="44" spans="1:13" s="4" customFormat="1" ht="13.5" customHeight="1" x14ac:dyDescent="0.2">
      <c r="A44" s="7"/>
      <c r="B44" s="7"/>
      <c r="C44" s="7"/>
      <c r="D44" s="7"/>
      <c r="E44" s="7"/>
      <c r="F44" s="7"/>
      <c r="G44" s="7"/>
      <c r="H44"/>
    </row>
    <row r="45" spans="1:13" s="4" customFormat="1" x14ac:dyDescent="0.2">
      <c r="A45" s="11" t="s">
        <v>37</v>
      </c>
      <c r="B45" s="7"/>
      <c r="C45" s="7" t="s">
        <v>52</v>
      </c>
      <c r="D45" s="23"/>
      <c r="E45" s="23"/>
      <c r="F45" s="23"/>
      <c r="G45" s="55"/>
      <c r="H45" s="70"/>
    </row>
    <row r="46" spans="1:13" s="4" customFormat="1" ht="11.25" x14ac:dyDescent="0.2">
      <c r="H46" s="44"/>
    </row>
    <row r="47" spans="1:13" s="4" customFormat="1" ht="11.25" x14ac:dyDescent="0.2"/>
    <row r="48" spans="1:13" s="4" customFormat="1" ht="11.25" x14ac:dyDescent="0.2"/>
  </sheetData>
  <mergeCells count="36">
    <mergeCell ref="A1:D1"/>
    <mergeCell ref="E1:G1"/>
    <mergeCell ref="A2:C2"/>
    <mergeCell ref="D2:G2"/>
    <mergeCell ref="A3:C3"/>
    <mergeCell ref="D3:G3"/>
    <mergeCell ref="H17:J17"/>
    <mergeCell ref="A4:C4"/>
    <mergeCell ref="D4:G4"/>
    <mergeCell ref="A5:B5"/>
    <mergeCell ref="A6:B6"/>
    <mergeCell ref="A7:B7"/>
    <mergeCell ref="D11:D12"/>
    <mergeCell ref="E11:E12"/>
    <mergeCell ref="F11:G11"/>
    <mergeCell ref="B26:D26"/>
    <mergeCell ref="C14:E14"/>
    <mergeCell ref="F14:G14"/>
    <mergeCell ref="A15:G15"/>
    <mergeCell ref="A16:G16"/>
    <mergeCell ref="A17:G17"/>
    <mergeCell ref="A19:G19"/>
    <mergeCell ref="B22:D22"/>
    <mergeCell ref="B23:D23"/>
    <mergeCell ref="B24:D24"/>
    <mergeCell ref="B25:D25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32:D32"/>
  </mergeCells>
  <pageMargins left="0.31496062992125984" right="0.31496062992125984" top="0.74803149606299213" bottom="0.74803149606299213" header="0.31496062992125984" footer="0.31496062992125984"/>
  <pageSetup paperSize="9" scale="8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10" workbookViewId="0">
      <selection activeCell="J16" sqref="J16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98" t="s">
        <v>44</v>
      </c>
      <c r="B1" s="99"/>
      <c r="C1" s="99"/>
      <c r="D1" s="99"/>
      <c r="E1" s="100" t="s">
        <v>48</v>
      </c>
      <c r="F1" s="100"/>
      <c r="G1" s="100"/>
      <c r="L1" s="51"/>
      <c r="M1" s="4"/>
    </row>
    <row r="2" spans="1:13" ht="15" x14ac:dyDescent="0.2">
      <c r="A2" s="101" t="s">
        <v>45</v>
      </c>
      <c r="B2" s="101"/>
      <c r="C2" s="101"/>
      <c r="D2" s="102" t="s">
        <v>49</v>
      </c>
      <c r="E2" s="102"/>
      <c r="F2" s="102"/>
      <c r="G2" s="102"/>
      <c r="L2" s="51"/>
      <c r="M2" s="4"/>
    </row>
    <row r="3" spans="1:13" ht="15" x14ac:dyDescent="0.2">
      <c r="A3" s="101" t="s">
        <v>46</v>
      </c>
      <c r="B3" s="101"/>
      <c r="C3" s="101"/>
      <c r="D3" s="102" t="s">
        <v>50</v>
      </c>
      <c r="E3" s="102"/>
      <c r="F3" s="102"/>
      <c r="G3" s="102"/>
      <c r="L3" s="51"/>
      <c r="M3" s="4"/>
    </row>
    <row r="4" spans="1:13" ht="15.75" thickBot="1" x14ac:dyDescent="0.25">
      <c r="A4" s="103" t="s">
        <v>47</v>
      </c>
      <c r="B4" s="103"/>
      <c r="C4" s="103"/>
      <c r="D4" s="104" t="s">
        <v>51</v>
      </c>
      <c r="E4" s="104"/>
      <c r="F4" s="104"/>
      <c r="G4" s="104"/>
      <c r="L4" s="51"/>
      <c r="M4" s="4"/>
    </row>
    <row r="5" spans="1:13" ht="28.5" customHeight="1" thickTop="1" x14ac:dyDescent="0.2">
      <c r="A5" s="105" t="s">
        <v>29</v>
      </c>
      <c r="B5" s="106"/>
      <c r="C5" s="21" t="s">
        <v>31</v>
      </c>
      <c r="E5" s="24"/>
    </row>
    <row r="6" spans="1:13" ht="25.5" customHeight="1" x14ac:dyDescent="0.2">
      <c r="A6" s="107" t="s">
        <v>30</v>
      </c>
      <c r="B6" s="108"/>
      <c r="C6" s="31" t="s">
        <v>40</v>
      </c>
      <c r="E6" s="26"/>
    </row>
    <row r="7" spans="1:13" x14ac:dyDescent="0.2">
      <c r="A7" s="109" t="s">
        <v>28</v>
      </c>
      <c r="B7" s="110"/>
      <c r="C7" s="21" t="s">
        <v>56</v>
      </c>
      <c r="E7" s="24"/>
      <c r="F7" s="27"/>
    </row>
    <row r="8" spans="1:13" x14ac:dyDescent="0.2">
      <c r="A8" s="29"/>
      <c r="B8" s="30"/>
      <c r="C8" s="30"/>
      <c r="D8" s="24"/>
      <c r="E8" s="28" t="s">
        <v>34</v>
      </c>
      <c r="F8" s="73" t="s">
        <v>32</v>
      </c>
      <c r="G8" s="54" t="s">
        <v>54</v>
      </c>
    </row>
    <row r="9" spans="1:13" x14ac:dyDescent="0.2">
      <c r="A9" s="29"/>
      <c r="B9" s="30"/>
      <c r="C9" s="30"/>
      <c r="D9" s="24"/>
      <c r="E9" s="25"/>
      <c r="F9" s="73" t="s">
        <v>33</v>
      </c>
      <c r="G9" s="53">
        <v>41887</v>
      </c>
    </row>
    <row r="10" spans="1:13" ht="6" customHeight="1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114" t="s">
        <v>19</v>
      </c>
      <c r="E11" s="114" t="s">
        <v>20</v>
      </c>
      <c r="F11" s="116" t="s">
        <v>21</v>
      </c>
      <c r="G11" s="116"/>
    </row>
    <row r="12" spans="1:13" x14ac:dyDescent="0.2">
      <c r="A12" s="6"/>
      <c r="B12" s="7"/>
      <c r="C12" s="7"/>
      <c r="D12" s="115"/>
      <c r="E12" s="115"/>
      <c r="F12" s="9" t="s">
        <v>22</v>
      </c>
      <c r="G12" s="9" t="s">
        <v>23</v>
      </c>
    </row>
    <row r="13" spans="1:13" ht="15" customHeight="1" x14ac:dyDescent="0.2">
      <c r="A13" s="7"/>
      <c r="B13" s="7"/>
      <c r="C13" s="7"/>
      <c r="D13" s="42">
        <v>6</v>
      </c>
      <c r="E13" s="10">
        <v>42916</v>
      </c>
      <c r="F13" s="10">
        <v>42887</v>
      </c>
      <c r="G13" s="10">
        <v>42916</v>
      </c>
    </row>
    <row r="14" spans="1:13" x14ac:dyDescent="0.2">
      <c r="A14" s="7"/>
      <c r="B14" s="7"/>
      <c r="C14" s="117" t="s">
        <v>38</v>
      </c>
      <c r="D14" s="117"/>
      <c r="E14" s="117"/>
      <c r="F14" s="118">
        <f>G36</f>
        <v>1825.528</v>
      </c>
      <c r="G14" s="118"/>
    </row>
    <row r="15" spans="1:13" ht="14.25" customHeight="1" x14ac:dyDescent="0.2">
      <c r="A15" s="121" t="s">
        <v>35</v>
      </c>
      <c r="B15" s="121"/>
      <c r="C15" s="121"/>
      <c r="D15" s="121" t="s">
        <v>35</v>
      </c>
      <c r="E15" s="121"/>
      <c r="F15" s="121"/>
      <c r="G15" s="121"/>
    </row>
    <row r="16" spans="1:13" ht="11.25" customHeight="1" x14ac:dyDescent="0.2">
      <c r="A16" s="121" t="s">
        <v>36</v>
      </c>
      <c r="B16" s="121"/>
      <c r="C16" s="121"/>
      <c r="D16" s="121"/>
      <c r="E16" s="121"/>
      <c r="F16" s="121"/>
      <c r="G16" s="121"/>
      <c r="H16" s="75"/>
      <c r="I16" s="48"/>
      <c r="J16" s="48"/>
    </row>
    <row r="17" spans="1:12" x14ac:dyDescent="0.2">
      <c r="A17" s="121" t="s">
        <v>55</v>
      </c>
      <c r="B17" s="121"/>
      <c r="C17" s="121"/>
      <c r="D17" s="121"/>
      <c r="E17" s="121"/>
      <c r="F17" s="121"/>
      <c r="G17" s="121"/>
      <c r="H17" s="111"/>
      <c r="I17" s="111"/>
      <c r="J17" s="111"/>
    </row>
    <row r="18" spans="1:12" ht="2.25" customHeight="1" x14ac:dyDescent="0.2">
      <c r="A18" s="13"/>
      <c r="B18" s="13"/>
      <c r="C18" s="13"/>
      <c r="D18" s="13"/>
      <c r="E18" s="13"/>
      <c r="F18" s="13"/>
      <c r="G18" s="13"/>
      <c r="H18" s="1"/>
      <c r="I18" s="48"/>
      <c r="J18" s="48"/>
    </row>
    <row r="19" spans="1:12" x14ac:dyDescent="0.2">
      <c r="A19" s="122" t="s">
        <v>12</v>
      </c>
      <c r="B19" s="122"/>
      <c r="C19" s="122"/>
      <c r="D19" s="122"/>
      <c r="E19" s="122"/>
      <c r="F19" s="122"/>
      <c r="G19" s="122"/>
      <c r="H19" s="75"/>
      <c r="I19" s="48"/>
      <c r="J19" s="48"/>
    </row>
    <row r="20" spans="1:12" ht="3.75" customHeight="1" x14ac:dyDescent="0.2">
      <c r="A20" s="7"/>
      <c r="B20" s="7"/>
      <c r="C20" s="7"/>
      <c r="D20" s="7"/>
      <c r="E20" s="7"/>
      <c r="F20" s="7"/>
      <c r="G20" s="7"/>
      <c r="H20" s="2"/>
    </row>
    <row r="21" spans="1:12" ht="6" customHeight="1" thickBot="1" x14ac:dyDescent="0.25">
      <c r="A21" s="7"/>
      <c r="B21" s="7"/>
      <c r="C21" s="7"/>
      <c r="D21" s="7"/>
      <c r="E21" s="7"/>
      <c r="F21" s="7"/>
      <c r="G21" s="7"/>
      <c r="H21" s="2"/>
    </row>
    <row r="22" spans="1:12" s="35" customFormat="1" ht="34.5" thickBot="1" x14ac:dyDescent="0.25">
      <c r="A22" s="45" t="s">
        <v>0</v>
      </c>
      <c r="B22" s="123" t="s">
        <v>1</v>
      </c>
      <c r="C22" s="123"/>
      <c r="D22" s="123"/>
      <c r="E22" s="76" t="s">
        <v>2</v>
      </c>
      <c r="F22" s="76" t="s">
        <v>25</v>
      </c>
      <c r="G22" s="47" t="s">
        <v>3</v>
      </c>
      <c r="I22" s="49"/>
      <c r="J22" s="49"/>
      <c r="K22" s="49"/>
      <c r="L22" s="49"/>
    </row>
    <row r="23" spans="1:12" x14ac:dyDescent="0.2">
      <c r="A23" s="34" t="s">
        <v>24</v>
      </c>
      <c r="B23" s="128" t="s">
        <v>4</v>
      </c>
      <c r="C23" s="128"/>
      <c r="D23" s="129"/>
      <c r="E23" s="15"/>
      <c r="F23" s="15"/>
      <c r="G23" s="12"/>
    </row>
    <row r="24" spans="1:12" s="3" customFormat="1" x14ac:dyDescent="0.2">
      <c r="A24" s="17"/>
      <c r="B24" s="112" t="s">
        <v>5</v>
      </c>
      <c r="C24" s="112"/>
      <c r="D24" s="113"/>
      <c r="E24" s="18"/>
      <c r="F24" s="41"/>
      <c r="G24" s="19">
        <v>0</v>
      </c>
      <c r="I24" s="4"/>
      <c r="J24" s="4"/>
      <c r="K24" s="4"/>
      <c r="L24" s="4"/>
    </row>
    <row r="25" spans="1:12" ht="9" customHeight="1" x14ac:dyDescent="0.2">
      <c r="A25" s="14"/>
      <c r="B25" s="119"/>
      <c r="C25" s="119"/>
      <c r="D25" s="120"/>
      <c r="E25" s="20"/>
      <c r="F25" s="39"/>
      <c r="G25" s="16"/>
    </row>
    <row r="26" spans="1:12" x14ac:dyDescent="0.2">
      <c r="A26" s="14" t="s">
        <v>6</v>
      </c>
      <c r="B26" s="119" t="s">
        <v>7</v>
      </c>
      <c r="C26" s="119"/>
      <c r="D26" s="120"/>
      <c r="E26" s="20"/>
      <c r="F26" s="39"/>
      <c r="G26" s="16"/>
    </row>
    <row r="27" spans="1:12" s="3" customFormat="1" x14ac:dyDescent="0.2">
      <c r="A27" s="17"/>
      <c r="B27" s="112" t="s">
        <v>8</v>
      </c>
      <c r="C27" s="112"/>
      <c r="D27" s="113"/>
      <c r="E27" s="18"/>
      <c r="F27" s="41"/>
      <c r="G27" s="19">
        <f>0</f>
        <v>0</v>
      </c>
      <c r="I27" s="4"/>
      <c r="J27" s="4"/>
      <c r="K27" s="4"/>
      <c r="L27" s="4"/>
    </row>
    <row r="28" spans="1:12" ht="9" customHeight="1" x14ac:dyDescent="0.2">
      <c r="A28" s="14"/>
      <c r="B28" s="119"/>
      <c r="C28" s="119"/>
      <c r="D28" s="120"/>
      <c r="E28" s="20"/>
      <c r="F28" s="39"/>
      <c r="G28" s="16"/>
    </row>
    <row r="29" spans="1:12" x14ac:dyDescent="0.2">
      <c r="A29" s="14" t="s">
        <v>9</v>
      </c>
      <c r="B29" s="119" t="s">
        <v>10</v>
      </c>
      <c r="C29" s="119"/>
      <c r="D29" s="120"/>
      <c r="E29" s="20"/>
      <c r="F29" s="39"/>
      <c r="G29" s="16"/>
    </row>
    <row r="30" spans="1:12" s="3" customFormat="1" x14ac:dyDescent="0.2">
      <c r="A30" s="17"/>
      <c r="B30" s="112" t="s">
        <v>11</v>
      </c>
      <c r="C30" s="112"/>
      <c r="D30" s="113"/>
      <c r="E30" s="18"/>
      <c r="F30" s="41"/>
      <c r="G30" s="19">
        <v>0</v>
      </c>
      <c r="I30" s="4"/>
      <c r="J30" s="4"/>
      <c r="K30" s="4"/>
      <c r="L30" s="4"/>
    </row>
    <row r="31" spans="1:12" ht="9" customHeight="1" x14ac:dyDescent="0.2">
      <c r="A31" s="14"/>
      <c r="B31" s="119"/>
      <c r="C31" s="119"/>
      <c r="D31" s="120"/>
      <c r="E31" s="20"/>
      <c r="F31" s="39"/>
      <c r="G31" s="16"/>
    </row>
    <row r="32" spans="1:12" s="40" customFormat="1" x14ac:dyDescent="0.2">
      <c r="A32" s="37" t="s">
        <v>13</v>
      </c>
      <c r="B32" s="124" t="s">
        <v>71</v>
      </c>
      <c r="C32" s="124"/>
      <c r="D32" s="125"/>
      <c r="E32" s="38" t="s">
        <v>18</v>
      </c>
      <c r="F32" s="39"/>
      <c r="G32" s="56">
        <f>1.8* 382.5</f>
        <v>688.5</v>
      </c>
      <c r="I32" s="4"/>
      <c r="J32" s="4"/>
      <c r="K32" s="4"/>
      <c r="L32" s="50"/>
    </row>
    <row r="33" spans="1:13" s="40" customFormat="1" x14ac:dyDescent="0.2">
      <c r="A33" s="37" t="s">
        <v>14</v>
      </c>
      <c r="B33" s="124" t="s">
        <v>72</v>
      </c>
      <c r="C33" s="124"/>
      <c r="D33" s="125"/>
      <c r="E33" s="38" t="s">
        <v>18</v>
      </c>
      <c r="F33" s="39"/>
      <c r="G33" s="56">
        <f>2.3*382.5</f>
        <v>879.74999999999989</v>
      </c>
      <c r="I33" s="4"/>
      <c r="J33" s="4"/>
      <c r="K33" s="4"/>
      <c r="L33" s="50"/>
    </row>
    <row r="34" spans="1:13" s="40" customFormat="1" x14ac:dyDescent="0.2">
      <c r="A34" s="37" t="s">
        <v>15</v>
      </c>
      <c r="B34" s="124" t="s">
        <v>59</v>
      </c>
      <c r="C34" s="124"/>
      <c r="D34" s="125"/>
      <c r="E34" s="38" t="s">
        <v>18</v>
      </c>
      <c r="F34" s="39"/>
      <c r="G34" s="56">
        <f>1.19* 216.2</f>
        <v>257.27799999999996</v>
      </c>
      <c r="I34" s="4"/>
      <c r="J34" s="4"/>
      <c r="K34" s="4"/>
      <c r="L34" s="50"/>
    </row>
    <row r="35" spans="1:13" s="40" customFormat="1" ht="12.75" hidden="1" customHeight="1" x14ac:dyDescent="0.2">
      <c r="A35" s="37" t="s">
        <v>16</v>
      </c>
      <c r="B35" s="124" t="s">
        <v>41</v>
      </c>
      <c r="C35" s="124"/>
      <c r="D35" s="125"/>
      <c r="E35" s="38" t="s">
        <v>39</v>
      </c>
      <c r="F35" s="39"/>
      <c r="G35" s="52">
        <v>0</v>
      </c>
      <c r="I35" s="50"/>
      <c r="J35" s="50"/>
      <c r="K35" s="50"/>
      <c r="L35" s="50"/>
    </row>
    <row r="36" spans="1:13" s="3" customFormat="1" ht="13.5" thickBot="1" x14ac:dyDescent="0.25">
      <c r="A36" s="32"/>
      <c r="B36" s="126" t="s">
        <v>17</v>
      </c>
      <c r="C36" s="126"/>
      <c r="D36" s="127"/>
      <c r="E36" s="22"/>
      <c r="F36" s="22"/>
      <c r="G36" s="33">
        <f>G24+G27+G30+G32+G33+G34+G35</f>
        <v>1825.528</v>
      </c>
      <c r="H36" s="36"/>
      <c r="I36" s="50"/>
      <c r="J36" s="50"/>
      <c r="K36" s="50"/>
      <c r="L36" s="4"/>
    </row>
    <row r="37" spans="1:13" ht="7.5" customHeight="1" x14ac:dyDescent="0.2">
      <c r="A37" s="7"/>
      <c r="B37" s="7"/>
      <c r="C37" s="7"/>
      <c r="D37" s="7"/>
      <c r="E37" s="7"/>
      <c r="F37" s="7"/>
      <c r="G37" s="7"/>
      <c r="I37" s="50"/>
      <c r="J37" s="50"/>
      <c r="K37" s="50"/>
    </row>
    <row r="38" spans="1:13" x14ac:dyDescent="0.2">
      <c r="A38" s="7"/>
      <c r="B38" s="7"/>
      <c r="C38" s="7"/>
      <c r="D38" s="7"/>
      <c r="E38" s="7"/>
      <c r="F38" s="7"/>
      <c r="G38" s="7"/>
      <c r="H38" s="4"/>
    </row>
    <row r="39" spans="1:13" x14ac:dyDescent="0.2">
      <c r="A39" s="7"/>
      <c r="B39" s="7"/>
      <c r="C39" s="7"/>
      <c r="D39" s="7"/>
      <c r="E39" s="7"/>
      <c r="F39" s="7"/>
      <c r="G39" s="7"/>
      <c r="H39" s="4"/>
    </row>
    <row r="40" spans="1:13" x14ac:dyDescent="0.2">
      <c r="A40" s="7"/>
      <c r="B40" s="7"/>
      <c r="C40" s="7"/>
      <c r="D40" s="7"/>
      <c r="E40" s="7"/>
      <c r="F40" s="7"/>
      <c r="G40" s="7"/>
      <c r="H40" s="4"/>
    </row>
    <row r="41" spans="1:13" s="4" customFormat="1" x14ac:dyDescent="0.2">
      <c r="A41" s="11" t="s">
        <v>26</v>
      </c>
      <c r="B41" s="11"/>
      <c r="C41" s="7" t="s">
        <v>42</v>
      </c>
      <c r="D41" s="23"/>
      <c r="E41" s="23"/>
      <c r="F41" s="7"/>
      <c r="G41" s="7" t="s">
        <v>43</v>
      </c>
      <c r="M41"/>
    </row>
    <row r="42" spans="1:13" s="4" customFormat="1" x14ac:dyDescent="0.2">
      <c r="A42" s="11"/>
      <c r="B42" s="11"/>
      <c r="C42" s="7"/>
      <c r="D42" s="24"/>
      <c r="E42" s="24"/>
      <c r="F42" s="7"/>
      <c r="G42" s="7"/>
      <c r="M42"/>
    </row>
    <row r="43" spans="1:13" s="4" customFormat="1" x14ac:dyDescent="0.2">
      <c r="A43" s="7"/>
      <c r="B43" s="7"/>
      <c r="C43" s="7" t="s">
        <v>27</v>
      </c>
      <c r="D43" s="7"/>
      <c r="E43" s="24"/>
      <c r="F43" s="24"/>
      <c r="G43" s="7"/>
      <c r="H43"/>
      <c r="M43"/>
    </row>
    <row r="44" spans="1:13" s="4" customFormat="1" ht="13.5" customHeight="1" x14ac:dyDescent="0.2">
      <c r="A44" s="7"/>
      <c r="B44" s="7"/>
      <c r="C44" s="7"/>
      <c r="D44" s="7"/>
      <c r="E44" s="7"/>
      <c r="F44" s="7"/>
      <c r="G44" s="7"/>
      <c r="H44"/>
    </row>
    <row r="45" spans="1:13" s="4" customFormat="1" x14ac:dyDescent="0.2">
      <c r="A45" s="11" t="s">
        <v>37</v>
      </c>
      <c r="B45" s="7"/>
      <c r="C45" s="7" t="s">
        <v>52</v>
      </c>
      <c r="D45" s="23"/>
      <c r="E45" s="23"/>
      <c r="F45" s="23"/>
      <c r="G45" s="55"/>
      <c r="H45" s="74"/>
    </row>
    <row r="46" spans="1:13" s="4" customFormat="1" ht="11.25" x14ac:dyDescent="0.2">
      <c r="H46" s="44"/>
    </row>
    <row r="47" spans="1:13" s="4" customFormat="1" ht="11.25" x14ac:dyDescent="0.2"/>
    <row r="48" spans="1:13" s="4" customFormat="1" ht="11.25" x14ac:dyDescent="0.2"/>
  </sheetData>
  <mergeCells count="36">
    <mergeCell ref="A1:D1"/>
    <mergeCell ref="E1:G1"/>
    <mergeCell ref="A2:C2"/>
    <mergeCell ref="D2:G2"/>
    <mergeCell ref="A3:C3"/>
    <mergeCell ref="D3:G3"/>
    <mergeCell ref="H17:J17"/>
    <mergeCell ref="A4:C4"/>
    <mergeCell ref="D4:G4"/>
    <mergeCell ref="A5:B5"/>
    <mergeCell ref="A6:B6"/>
    <mergeCell ref="A7:B7"/>
    <mergeCell ref="D11:D12"/>
    <mergeCell ref="E11:E12"/>
    <mergeCell ref="F11:G11"/>
    <mergeCell ref="B26:D26"/>
    <mergeCell ref="C14:E14"/>
    <mergeCell ref="F14:G14"/>
    <mergeCell ref="A15:G15"/>
    <mergeCell ref="A16:G16"/>
    <mergeCell ref="A17:G17"/>
    <mergeCell ref="A19:G19"/>
    <mergeCell ref="B22:D22"/>
    <mergeCell ref="B23:D23"/>
    <mergeCell ref="B24:D24"/>
    <mergeCell ref="B25:D25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32:D32"/>
  </mergeCells>
  <pageMargins left="0.31496062992125984" right="0.31496062992125984" top="0.74803149606299213" bottom="0.74803149606299213" header="0.31496062992125984" footer="0.31496062992125984"/>
  <pageSetup paperSize="9" scale="8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opLeftCell="A10" workbookViewId="0">
      <selection activeCell="A24" sqref="A24:XFD24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98" t="s">
        <v>44</v>
      </c>
      <c r="B1" s="99"/>
      <c r="C1" s="99"/>
      <c r="D1" s="99"/>
      <c r="E1" s="100" t="s">
        <v>48</v>
      </c>
      <c r="F1" s="100"/>
      <c r="G1" s="100"/>
      <c r="L1" s="51"/>
      <c r="M1" s="4"/>
    </row>
    <row r="2" spans="1:13" ht="15" x14ac:dyDescent="0.2">
      <c r="A2" s="101" t="s">
        <v>45</v>
      </c>
      <c r="B2" s="101"/>
      <c r="C2" s="101"/>
      <c r="D2" s="102" t="s">
        <v>49</v>
      </c>
      <c r="E2" s="102"/>
      <c r="F2" s="102"/>
      <c r="G2" s="102"/>
      <c r="L2" s="51"/>
      <c r="M2" s="4"/>
    </row>
    <row r="3" spans="1:13" ht="15" x14ac:dyDescent="0.2">
      <c r="A3" s="101" t="s">
        <v>46</v>
      </c>
      <c r="B3" s="101"/>
      <c r="C3" s="101"/>
      <c r="D3" s="102" t="s">
        <v>50</v>
      </c>
      <c r="E3" s="102"/>
      <c r="F3" s="102"/>
      <c r="G3" s="102"/>
      <c r="L3" s="51"/>
      <c r="M3" s="4"/>
    </row>
    <row r="4" spans="1:13" ht="15.75" thickBot="1" x14ac:dyDescent="0.25">
      <c r="A4" s="103" t="s">
        <v>47</v>
      </c>
      <c r="B4" s="103"/>
      <c r="C4" s="103"/>
      <c r="D4" s="104" t="s">
        <v>51</v>
      </c>
      <c r="E4" s="104"/>
      <c r="F4" s="104"/>
      <c r="G4" s="104"/>
      <c r="L4" s="51"/>
      <c r="M4" s="4"/>
    </row>
    <row r="5" spans="1:13" ht="28.5" customHeight="1" thickTop="1" x14ac:dyDescent="0.2">
      <c r="A5" s="105" t="s">
        <v>29</v>
      </c>
      <c r="B5" s="106"/>
      <c r="C5" s="21" t="s">
        <v>31</v>
      </c>
      <c r="E5" s="24"/>
    </row>
    <row r="6" spans="1:13" ht="25.5" customHeight="1" x14ac:dyDescent="0.2">
      <c r="A6" s="107" t="s">
        <v>30</v>
      </c>
      <c r="B6" s="108"/>
      <c r="C6" s="31" t="s">
        <v>40</v>
      </c>
      <c r="E6" s="26"/>
    </row>
    <row r="7" spans="1:13" x14ac:dyDescent="0.2">
      <c r="A7" s="109" t="s">
        <v>28</v>
      </c>
      <c r="B7" s="110"/>
      <c r="C7" s="21" t="s">
        <v>56</v>
      </c>
      <c r="E7" s="24"/>
      <c r="F7" s="27"/>
    </row>
    <row r="8" spans="1:13" x14ac:dyDescent="0.2">
      <c r="A8" s="29"/>
      <c r="B8" s="30"/>
      <c r="C8" s="30"/>
      <c r="D8" s="24"/>
      <c r="E8" s="28" t="s">
        <v>34</v>
      </c>
      <c r="F8" s="73" t="s">
        <v>32</v>
      </c>
      <c r="G8" s="54" t="s">
        <v>54</v>
      </c>
    </row>
    <row r="9" spans="1:13" x14ac:dyDescent="0.2">
      <c r="A9" s="29"/>
      <c r="B9" s="30"/>
      <c r="C9" s="30"/>
      <c r="D9" s="24"/>
      <c r="E9" s="25"/>
      <c r="F9" s="73" t="s">
        <v>33</v>
      </c>
      <c r="G9" s="53">
        <v>41887</v>
      </c>
    </row>
    <row r="10" spans="1:13" ht="6" customHeight="1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114" t="s">
        <v>19</v>
      </c>
      <c r="E11" s="114" t="s">
        <v>20</v>
      </c>
      <c r="F11" s="116" t="s">
        <v>21</v>
      </c>
      <c r="G11" s="116"/>
    </row>
    <row r="12" spans="1:13" x14ac:dyDescent="0.2">
      <c r="A12" s="6"/>
      <c r="B12" s="7"/>
      <c r="C12" s="7"/>
      <c r="D12" s="115"/>
      <c r="E12" s="115"/>
      <c r="F12" s="9" t="s">
        <v>22</v>
      </c>
      <c r="G12" s="9" t="s">
        <v>23</v>
      </c>
    </row>
    <row r="13" spans="1:13" ht="15" customHeight="1" x14ac:dyDescent="0.2">
      <c r="A13" s="7"/>
      <c r="B13" s="7"/>
      <c r="C13" s="7"/>
      <c r="D13" s="42">
        <v>7</v>
      </c>
      <c r="E13" s="10">
        <v>42947</v>
      </c>
      <c r="F13" s="10">
        <v>42917</v>
      </c>
      <c r="G13" s="10">
        <v>42947</v>
      </c>
    </row>
    <row r="14" spans="1:13" x14ac:dyDescent="0.2">
      <c r="A14" s="7"/>
      <c r="B14" s="7"/>
      <c r="C14" s="117" t="s">
        <v>38</v>
      </c>
      <c r="D14" s="117"/>
      <c r="E14" s="117"/>
      <c r="F14" s="118">
        <f>G39</f>
        <v>2425.5279999999998</v>
      </c>
      <c r="G14" s="118"/>
    </row>
    <row r="15" spans="1:13" ht="14.25" customHeight="1" x14ac:dyDescent="0.2">
      <c r="A15" s="121" t="s">
        <v>35</v>
      </c>
      <c r="B15" s="121"/>
      <c r="C15" s="121"/>
      <c r="D15" s="121" t="s">
        <v>35</v>
      </c>
      <c r="E15" s="121"/>
      <c r="F15" s="121"/>
      <c r="G15" s="121"/>
    </row>
    <row r="16" spans="1:13" ht="11.25" customHeight="1" x14ac:dyDescent="0.2">
      <c r="A16" s="121" t="s">
        <v>36</v>
      </c>
      <c r="B16" s="121"/>
      <c r="C16" s="121"/>
      <c r="D16" s="121"/>
      <c r="E16" s="121"/>
      <c r="F16" s="121"/>
      <c r="G16" s="121"/>
      <c r="H16" s="75"/>
      <c r="I16" s="48"/>
      <c r="J16" s="48"/>
    </row>
    <row r="17" spans="1:12" x14ac:dyDescent="0.2">
      <c r="A17" s="121" t="s">
        <v>55</v>
      </c>
      <c r="B17" s="121"/>
      <c r="C17" s="121"/>
      <c r="D17" s="121"/>
      <c r="E17" s="121"/>
      <c r="F17" s="121"/>
      <c r="G17" s="121"/>
      <c r="H17" s="111"/>
      <c r="I17" s="111"/>
      <c r="J17" s="111"/>
    </row>
    <row r="18" spans="1:12" ht="2.25" customHeight="1" x14ac:dyDescent="0.2">
      <c r="A18" s="13"/>
      <c r="B18" s="13"/>
      <c r="C18" s="13"/>
      <c r="D18" s="13"/>
      <c r="E18" s="13"/>
      <c r="F18" s="13"/>
      <c r="G18" s="13"/>
      <c r="H18" s="1"/>
      <c r="I18" s="48"/>
      <c r="J18" s="48"/>
    </row>
    <row r="19" spans="1:12" x14ac:dyDescent="0.2">
      <c r="A19" s="122" t="s">
        <v>12</v>
      </c>
      <c r="B19" s="122"/>
      <c r="C19" s="122"/>
      <c r="D19" s="122"/>
      <c r="E19" s="122"/>
      <c r="F19" s="122"/>
      <c r="G19" s="122"/>
      <c r="H19" s="75"/>
      <c r="I19" s="48"/>
      <c r="J19" s="48"/>
    </row>
    <row r="20" spans="1:12" ht="3.75" customHeight="1" x14ac:dyDescent="0.2">
      <c r="A20" s="7"/>
      <c r="B20" s="7"/>
      <c r="C20" s="7"/>
      <c r="D20" s="7"/>
      <c r="E20" s="7"/>
      <c r="F20" s="7"/>
      <c r="G20" s="7"/>
      <c r="H20" s="2"/>
    </row>
    <row r="21" spans="1:12" ht="6" customHeight="1" thickBot="1" x14ac:dyDescent="0.25">
      <c r="A21" s="7"/>
      <c r="B21" s="7"/>
      <c r="C21" s="7"/>
      <c r="D21" s="7"/>
      <c r="E21" s="7"/>
      <c r="F21" s="7"/>
      <c r="G21" s="7"/>
      <c r="H21" s="2"/>
    </row>
    <row r="22" spans="1:12" s="35" customFormat="1" ht="34.5" thickBot="1" x14ac:dyDescent="0.25">
      <c r="A22" s="45" t="s">
        <v>0</v>
      </c>
      <c r="B22" s="123" t="s">
        <v>1</v>
      </c>
      <c r="C22" s="123"/>
      <c r="D22" s="123"/>
      <c r="E22" s="76" t="s">
        <v>2</v>
      </c>
      <c r="F22" s="76" t="s">
        <v>25</v>
      </c>
      <c r="G22" s="47" t="s">
        <v>3</v>
      </c>
      <c r="I22" s="49"/>
      <c r="J22" s="49"/>
      <c r="K22" s="49"/>
      <c r="L22" s="49"/>
    </row>
    <row r="23" spans="1:12" x14ac:dyDescent="0.2">
      <c r="A23" s="34" t="s">
        <v>24</v>
      </c>
      <c r="B23" s="128" t="s">
        <v>4</v>
      </c>
      <c r="C23" s="128"/>
      <c r="D23" s="129"/>
      <c r="E23" s="15"/>
      <c r="F23" s="15"/>
      <c r="G23" s="12"/>
    </row>
    <row r="24" spans="1:12" x14ac:dyDescent="0.2">
      <c r="A24" s="34" t="s">
        <v>75</v>
      </c>
      <c r="B24" s="133" t="s">
        <v>76</v>
      </c>
      <c r="C24" s="134"/>
      <c r="D24" s="135"/>
      <c r="E24" s="15">
        <v>1</v>
      </c>
      <c r="F24" s="15">
        <v>600</v>
      </c>
      <c r="G24" s="12">
        <f>E24*F24</f>
        <v>600</v>
      </c>
    </row>
    <row r="25" spans="1:12" s="3" customFormat="1" x14ac:dyDescent="0.2">
      <c r="A25" s="17"/>
      <c r="B25" s="112" t="s">
        <v>5</v>
      </c>
      <c r="C25" s="112"/>
      <c r="D25" s="113"/>
      <c r="E25" s="18"/>
      <c r="F25" s="41"/>
      <c r="G25" s="19">
        <f>G24</f>
        <v>600</v>
      </c>
      <c r="I25" s="4"/>
      <c r="J25" s="4"/>
      <c r="K25" s="4"/>
      <c r="L25" s="4"/>
    </row>
    <row r="26" spans="1:12" ht="9" customHeight="1" x14ac:dyDescent="0.2">
      <c r="A26" s="14"/>
      <c r="B26" s="119"/>
      <c r="C26" s="119"/>
      <c r="D26" s="120"/>
      <c r="E26" s="20"/>
      <c r="F26" s="39"/>
      <c r="G26" s="16"/>
    </row>
    <row r="27" spans="1:12" x14ac:dyDescent="0.2">
      <c r="A27" s="14" t="s">
        <v>6</v>
      </c>
      <c r="B27" s="119" t="s">
        <v>7</v>
      </c>
      <c r="C27" s="119"/>
      <c r="D27" s="120"/>
      <c r="E27" s="20"/>
      <c r="F27" s="39"/>
      <c r="G27" s="16"/>
    </row>
    <row r="28" spans="1:12" s="3" customFormat="1" x14ac:dyDescent="0.2">
      <c r="A28" s="17"/>
      <c r="B28" s="112" t="s">
        <v>8</v>
      </c>
      <c r="C28" s="112"/>
      <c r="D28" s="113"/>
      <c r="E28" s="18"/>
      <c r="F28" s="41"/>
      <c r="G28" s="19">
        <v>0</v>
      </c>
      <c r="I28" s="4"/>
      <c r="J28" s="4"/>
      <c r="K28" s="4"/>
      <c r="L28" s="4"/>
    </row>
    <row r="29" spans="1:12" ht="9" customHeight="1" x14ac:dyDescent="0.2">
      <c r="A29" s="14"/>
      <c r="B29" s="119"/>
      <c r="C29" s="119"/>
      <c r="D29" s="120"/>
      <c r="E29" s="20"/>
      <c r="F29" s="39"/>
      <c r="G29" s="16"/>
    </row>
    <row r="30" spans="1:12" x14ac:dyDescent="0.2">
      <c r="A30" s="14" t="s">
        <v>9</v>
      </c>
      <c r="B30" s="119" t="s">
        <v>10</v>
      </c>
      <c r="C30" s="119"/>
      <c r="D30" s="120"/>
      <c r="E30" s="20"/>
      <c r="F30" s="39"/>
      <c r="G30" s="16"/>
    </row>
    <row r="31" spans="1:12" s="3" customFormat="1" x14ac:dyDescent="0.2">
      <c r="A31" s="17"/>
      <c r="B31" s="112" t="s">
        <v>11</v>
      </c>
      <c r="C31" s="112"/>
      <c r="D31" s="113"/>
      <c r="E31" s="18"/>
      <c r="F31" s="41"/>
      <c r="G31" s="19">
        <v>0</v>
      </c>
      <c r="I31" s="4"/>
      <c r="J31" s="4"/>
      <c r="K31" s="4"/>
      <c r="L31" s="4"/>
    </row>
    <row r="32" spans="1:12" ht="9" customHeight="1" x14ac:dyDescent="0.2">
      <c r="A32" s="14"/>
      <c r="B32" s="119"/>
      <c r="C32" s="119"/>
      <c r="D32" s="120"/>
      <c r="E32" s="20"/>
      <c r="F32" s="39"/>
      <c r="G32" s="16"/>
    </row>
    <row r="33" spans="1:13" s="40" customFormat="1" x14ac:dyDescent="0.2">
      <c r="A33" s="37" t="s">
        <v>13</v>
      </c>
      <c r="B33" s="124" t="s">
        <v>71</v>
      </c>
      <c r="C33" s="124"/>
      <c r="D33" s="125"/>
      <c r="E33" s="38" t="s">
        <v>18</v>
      </c>
      <c r="F33" s="39"/>
      <c r="G33" s="56">
        <f>1.8* 382.5</f>
        <v>688.5</v>
      </c>
      <c r="I33" s="4"/>
      <c r="J33" s="4"/>
      <c r="K33" s="4"/>
      <c r="L33" s="50"/>
    </row>
    <row r="34" spans="1:13" s="40" customFormat="1" x14ac:dyDescent="0.2">
      <c r="A34" s="37"/>
      <c r="B34" s="130" t="s">
        <v>77</v>
      </c>
      <c r="C34" s="131"/>
      <c r="D34" s="132"/>
      <c r="E34" s="38"/>
      <c r="F34" s="39"/>
      <c r="G34" s="56"/>
      <c r="I34" s="4"/>
      <c r="J34" s="4"/>
      <c r="K34" s="4"/>
      <c r="L34" s="50"/>
    </row>
    <row r="35" spans="1:13" s="40" customFormat="1" x14ac:dyDescent="0.2">
      <c r="A35" s="37"/>
      <c r="B35" s="130" t="s">
        <v>78</v>
      </c>
      <c r="C35" s="131"/>
      <c r="D35" s="132"/>
      <c r="E35" s="38"/>
      <c r="F35" s="39"/>
      <c r="G35" s="56"/>
      <c r="I35" s="4"/>
      <c r="J35" s="4"/>
      <c r="K35" s="4"/>
      <c r="L35" s="50"/>
    </row>
    <row r="36" spans="1:13" s="40" customFormat="1" x14ac:dyDescent="0.2">
      <c r="A36" s="37" t="s">
        <v>14</v>
      </c>
      <c r="B36" s="124" t="s">
        <v>72</v>
      </c>
      <c r="C36" s="124"/>
      <c r="D36" s="125"/>
      <c r="E36" s="38" t="s">
        <v>18</v>
      </c>
      <c r="F36" s="39"/>
      <c r="G36" s="56">
        <f>2.3*382.5</f>
        <v>879.74999999999989</v>
      </c>
      <c r="I36" s="4"/>
      <c r="J36" s="4"/>
      <c r="K36" s="4"/>
      <c r="L36" s="50"/>
    </row>
    <row r="37" spans="1:13" s="40" customFormat="1" x14ac:dyDescent="0.2">
      <c r="A37" s="37" t="s">
        <v>15</v>
      </c>
      <c r="B37" s="124" t="s">
        <v>59</v>
      </c>
      <c r="C37" s="124"/>
      <c r="D37" s="125"/>
      <c r="E37" s="38" t="s">
        <v>18</v>
      </c>
      <c r="F37" s="39"/>
      <c r="G37" s="56">
        <f>1.19* 216.2</f>
        <v>257.27799999999996</v>
      </c>
      <c r="I37" s="4"/>
      <c r="J37" s="4"/>
      <c r="K37" s="4"/>
      <c r="L37" s="50"/>
    </row>
    <row r="38" spans="1:13" s="40" customFormat="1" ht="12.75" hidden="1" customHeight="1" x14ac:dyDescent="0.2">
      <c r="A38" s="37" t="s">
        <v>16</v>
      </c>
      <c r="B38" s="124" t="s">
        <v>41</v>
      </c>
      <c r="C38" s="124"/>
      <c r="D38" s="125"/>
      <c r="E38" s="38" t="s">
        <v>39</v>
      </c>
      <c r="F38" s="39"/>
      <c r="G38" s="52">
        <v>0</v>
      </c>
      <c r="I38" s="50"/>
      <c r="J38" s="50"/>
      <c r="K38" s="50"/>
      <c r="L38" s="50"/>
    </row>
    <row r="39" spans="1:13" s="3" customFormat="1" ht="13.5" thickBot="1" x14ac:dyDescent="0.25">
      <c r="A39" s="32"/>
      <c r="B39" s="126" t="s">
        <v>17</v>
      </c>
      <c r="C39" s="126"/>
      <c r="D39" s="127"/>
      <c r="E39" s="22"/>
      <c r="F39" s="22"/>
      <c r="G39" s="33">
        <f>G25+G28+G31+G33+G36+G37+G38</f>
        <v>2425.5279999999998</v>
      </c>
      <c r="H39" s="36"/>
      <c r="I39" s="50"/>
      <c r="J39" s="50"/>
      <c r="K39" s="50"/>
      <c r="L39" s="4"/>
    </row>
    <row r="40" spans="1:13" ht="7.5" customHeight="1" x14ac:dyDescent="0.2">
      <c r="A40" s="7"/>
      <c r="B40" s="7"/>
      <c r="C40" s="7"/>
      <c r="D40" s="7"/>
      <c r="E40" s="7"/>
      <c r="F40" s="7"/>
      <c r="G40" s="7"/>
      <c r="I40" s="50"/>
      <c r="J40" s="50"/>
      <c r="K40" s="50"/>
    </row>
    <row r="41" spans="1:13" x14ac:dyDescent="0.2">
      <c r="A41" s="7"/>
      <c r="B41" s="7"/>
      <c r="C41" s="7"/>
      <c r="D41" s="7"/>
      <c r="E41" s="7"/>
      <c r="F41" s="7"/>
      <c r="G41" s="7"/>
      <c r="H41" s="4"/>
    </row>
    <row r="42" spans="1:13" x14ac:dyDescent="0.2">
      <c r="A42" s="7"/>
      <c r="B42" s="7"/>
      <c r="C42" s="7"/>
      <c r="D42" s="7"/>
      <c r="E42" s="7"/>
      <c r="F42" s="7"/>
      <c r="G42" s="7"/>
      <c r="H42" s="4"/>
    </row>
    <row r="43" spans="1:13" x14ac:dyDescent="0.2">
      <c r="A43" s="7"/>
      <c r="B43" s="7"/>
      <c r="C43" s="7"/>
      <c r="D43" s="7"/>
      <c r="E43" s="7"/>
      <c r="F43" s="7"/>
      <c r="G43" s="7"/>
      <c r="H43" s="4"/>
    </row>
    <row r="44" spans="1:13" s="4" customFormat="1" x14ac:dyDescent="0.2">
      <c r="A44" s="11" t="s">
        <v>26</v>
      </c>
      <c r="B44" s="11"/>
      <c r="C44" s="7" t="s">
        <v>42</v>
      </c>
      <c r="D44" s="23"/>
      <c r="E44" s="23"/>
      <c r="F44" s="7"/>
      <c r="G44" s="7" t="s">
        <v>43</v>
      </c>
      <c r="M44"/>
    </row>
    <row r="45" spans="1:13" s="4" customFormat="1" x14ac:dyDescent="0.2">
      <c r="A45" s="11"/>
      <c r="B45" s="11"/>
      <c r="C45" s="7"/>
      <c r="D45" s="24"/>
      <c r="E45" s="24"/>
      <c r="F45" s="7"/>
      <c r="G45" s="7"/>
      <c r="M45"/>
    </row>
    <row r="46" spans="1:13" s="4" customFormat="1" x14ac:dyDescent="0.2">
      <c r="A46" s="7"/>
      <c r="B46" s="7"/>
      <c r="C46" s="7" t="s">
        <v>27</v>
      </c>
      <c r="D46" s="7"/>
      <c r="E46" s="24"/>
      <c r="F46" s="24"/>
      <c r="G46" s="7"/>
      <c r="H46"/>
      <c r="M46"/>
    </row>
    <row r="47" spans="1:13" s="4" customFormat="1" ht="13.5" customHeight="1" x14ac:dyDescent="0.2">
      <c r="A47" s="7"/>
      <c r="B47" s="7"/>
      <c r="C47" s="7"/>
      <c r="D47" s="7"/>
      <c r="E47" s="7"/>
      <c r="F47" s="7"/>
      <c r="G47" s="7"/>
      <c r="H47"/>
    </row>
    <row r="48" spans="1:13" s="4" customFormat="1" x14ac:dyDescent="0.2">
      <c r="A48" s="11" t="s">
        <v>37</v>
      </c>
      <c r="B48" s="7"/>
      <c r="C48" s="7" t="s">
        <v>52</v>
      </c>
      <c r="D48" s="23"/>
      <c r="E48" s="23"/>
      <c r="F48" s="23"/>
      <c r="G48" s="55"/>
      <c r="H48" s="74"/>
    </row>
    <row r="49" spans="8:8" s="4" customFormat="1" ht="11.25" x14ac:dyDescent="0.2">
      <c r="H49" s="44"/>
    </row>
    <row r="50" spans="8:8" s="4" customFormat="1" ht="11.25" x14ac:dyDescent="0.2"/>
    <row r="51" spans="8:8" s="4" customFormat="1" ht="11.25" x14ac:dyDescent="0.2"/>
  </sheetData>
  <mergeCells count="39">
    <mergeCell ref="A1:D1"/>
    <mergeCell ref="E1:G1"/>
    <mergeCell ref="A2:C2"/>
    <mergeCell ref="D2:G2"/>
    <mergeCell ref="A3:C3"/>
    <mergeCell ref="D3:G3"/>
    <mergeCell ref="H17:J17"/>
    <mergeCell ref="A4:C4"/>
    <mergeCell ref="D4:G4"/>
    <mergeCell ref="A5:B5"/>
    <mergeCell ref="A6:B6"/>
    <mergeCell ref="A7:B7"/>
    <mergeCell ref="D11:D12"/>
    <mergeCell ref="E11:E12"/>
    <mergeCell ref="F11:G11"/>
    <mergeCell ref="B27:D27"/>
    <mergeCell ref="C14:E14"/>
    <mergeCell ref="F14:G14"/>
    <mergeCell ref="A15:G15"/>
    <mergeCell ref="A16:G16"/>
    <mergeCell ref="A17:G17"/>
    <mergeCell ref="A19:G19"/>
    <mergeCell ref="B22:D22"/>
    <mergeCell ref="B23:D23"/>
    <mergeCell ref="B25:D25"/>
    <mergeCell ref="B26:D26"/>
    <mergeCell ref="B24:D24"/>
    <mergeCell ref="B28:D28"/>
    <mergeCell ref="B29:D29"/>
    <mergeCell ref="B30:D30"/>
    <mergeCell ref="B31:D31"/>
    <mergeCell ref="B36:D36"/>
    <mergeCell ref="B37:D37"/>
    <mergeCell ref="B38:D38"/>
    <mergeCell ref="B39:D39"/>
    <mergeCell ref="B32:D32"/>
    <mergeCell ref="B33:D33"/>
    <mergeCell ref="B34:D34"/>
    <mergeCell ref="B35:D35"/>
  </mergeCells>
  <pageMargins left="0.31496062992125984" right="0.31496062992125984" top="0.74803149606299213" bottom="0.74803149606299213" header="0.31496062992125984" footer="0.31496062992125984"/>
  <pageSetup paperSize="9" scale="8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7" workbookViewId="0">
      <selection activeCell="K13" sqref="K13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98" t="s">
        <v>44</v>
      </c>
      <c r="B1" s="99"/>
      <c r="C1" s="99"/>
      <c r="D1" s="99"/>
      <c r="E1" s="100" t="s">
        <v>48</v>
      </c>
      <c r="F1" s="100"/>
      <c r="G1" s="100"/>
      <c r="L1" s="51"/>
      <c r="M1" s="4"/>
    </row>
    <row r="2" spans="1:13" ht="15" x14ac:dyDescent="0.2">
      <c r="A2" s="101" t="s">
        <v>45</v>
      </c>
      <c r="B2" s="101"/>
      <c r="C2" s="101"/>
      <c r="D2" s="102" t="s">
        <v>49</v>
      </c>
      <c r="E2" s="102"/>
      <c r="F2" s="102"/>
      <c r="G2" s="102"/>
      <c r="L2" s="51"/>
      <c r="M2" s="4"/>
    </row>
    <row r="3" spans="1:13" ht="15" x14ac:dyDescent="0.2">
      <c r="A3" s="101" t="s">
        <v>46</v>
      </c>
      <c r="B3" s="101"/>
      <c r="C3" s="101"/>
      <c r="D3" s="102" t="s">
        <v>50</v>
      </c>
      <c r="E3" s="102"/>
      <c r="F3" s="102"/>
      <c r="G3" s="102"/>
      <c r="L3" s="51"/>
      <c r="M3" s="4"/>
    </row>
    <row r="4" spans="1:13" ht="15.75" thickBot="1" x14ac:dyDescent="0.25">
      <c r="A4" s="103" t="s">
        <v>47</v>
      </c>
      <c r="B4" s="103"/>
      <c r="C4" s="103"/>
      <c r="D4" s="104" t="s">
        <v>51</v>
      </c>
      <c r="E4" s="104"/>
      <c r="F4" s="104"/>
      <c r="G4" s="104"/>
      <c r="L4" s="51"/>
      <c r="M4" s="4"/>
    </row>
    <row r="5" spans="1:13" ht="28.5" customHeight="1" thickTop="1" x14ac:dyDescent="0.2">
      <c r="A5" s="105" t="s">
        <v>29</v>
      </c>
      <c r="B5" s="106"/>
      <c r="C5" s="21" t="s">
        <v>31</v>
      </c>
      <c r="E5" s="24"/>
    </row>
    <row r="6" spans="1:13" ht="25.5" customHeight="1" x14ac:dyDescent="0.2">
      <c r="A6" s="107" t="s">
        <v>30</v>
      </c>
      <c r="B6" s="108"/>
      <c r="C6" s="31" t="s">
        <v>40</v>
      </c>
      <c r="E6" s="26"/>
    </row>
    <row r="7" spans="1:13" x14ac:dyDescent="0.2">
      <c r="A7" s="109" t="s">
        <v>28</v>
      </c>
      <c r="B7" s="110"/>
      <c r="C7" s="21" t="s">
        <v>56</v>
      </c>
      <c r="E7" s="24"/>
      <c r="F7" s="27"/>
    </row>
    <row r="8" spans="1:13" x14ac:dyDescent="0.2">
      <c r="A8" s="29"/>
      <c r="B8" s="30"/>
      <c r="C8" s="30"/>
      <c r="D8" s="24"/>
      <c r="E8" s="28" t="s">
        <v>34</v>
      </c>
      <c r="F8" s="73" t="s">
        <v>32</v>
      </c>
      <c r="G8" s="54" t="s">
        <v>54</v>
      </c>
    </row>
    <row r="9" spans="1:13" x14ac:dyDescent="0.2">
      <c r="A9" s="29"/>
      <c r="B9" s="30"/>
      <c r="C9" s="30"/>
      <c r="D9" s="24"/>
      <c r="E9" s="25"/>
      <c r="F9" s="73" t="s">
        <v>33</v>
      </c>
      <c r="G9" s="53">
        <v>41887</v>
      </c>
    </row>
    <row r="10" spans="1:13" ht="6" customHeight="1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114" t="s">
        <v>19</v>
      </c>
      <c r="E11" s="114" t="s">
        <v>20</v>
      </c>
      <c r="F11" s="116" t="s">
        <v>21</v>
      </c>
      <c r="G11" s="116"/>
    </row>
    <row r="12" spans="1:13" x14ac:dyDescent="0.2">
      <c r="A12" s="6"/>
      <c r="B12" s="7"/>
      <c r="C12" s="7"/>
      <c r="D12" s="115"/>
      <c r="E12" s="115"/>
      <c r="F12" s="9" t="s">
        <v>22</v>
      </c>
      <c r="G12" s="9" t="s">
        <v>23</v>
      </c>
    </row>
    <row r="13" spans="1:13" ht="15" customHeight="1" x14ac:dyDescent="0.2">
      <c r="A13" s="7"/>
      <c r="B13" s="7"/>
      <c r="C13" s="7"/>
      <c r="D13" s="42">
        <v>8</v>
      </c>
      <c r="E13" s="10">
        <v>42978</v>
      </c>
      <c r="F13" s="10">
        <v>42948</v>
      </c>
      <c r="G13" s="10">
        <v>42978</v>
      </c>
    </row>
    <row r="14" spans="1:13" x14ac:dyDescent="0.2">
      <c r="A14" s="7"/>
      <c r="B14" s="7"/>
      <c r="C14" s="117" t="s">
        <v>38</v>
      </c>
      <c r="D14" s="117"/>
      <c r="E14" s="117"/>
      <c r="F14" s="118">
        <f>G36</f>
        <v>1825.528</v>
      </c>
      <c r="G14" s="118"/>
    </row>
    <row r="15" spans="1:13" ht="14.25" customHeight="1" x14ac:dyDescent="0.2">
      <c r="A15" s="121" t="s">
        <v>35</v>
      </c>
      <c r="B15" s="121"/>
      <c r="C15" s="121"/>
      <c r="D15" s="121" t="s">
        <v>35</v>
      </c>
      <c r="E15" s="121"/>
      <c r="F15" s="121"/>
      <c r="G15" s="121"/>
    </row>
    <row r="16" spans="1:13" ht="11.25" customHeight="1" x14ac:dyDescent="0.2">
      <c r="A16" s="121" t="s">
        <v>36</v>
      </c>
      <c r="B16" s="121"/>
      <c r="C16" s="121"/>
      <c r="D16" s="121"/>
      <c r="E16" s="121"/>
      <c r="F16" s="121"/>
      <c r="G16" s="121"/>
      <c r="H16" s="75"/>
      <c r="I16" s="48"/>
      <c r="J16" s="48"/>
    </row>
    <row r="17" spans="1:12" x14ac:dyDescent="0.2">
      <c r="A17" s="121" t="s">
        <v>55</v>
      </c>
      <c r="B17" s="121"/>
      <c r="C17" s="121"/>
      <c r="D17" s="121"/>
      <c r="E17" s="121"/>
      <c r="F17" s="121"/>
      <c r="G17" s="121"/>
      <c r="H17" s="111"/>
      <c r="I17" s="111"/>
      <c r="J17" s="111"/>
    </row>
    <row r="18" spans="1:12" ht="2.25" customHeight="1" x14ac:dyDescent="0.2">
      <c r="A18" s="13"/>
      <c r="B18" s="13"/>
      <c r="C18" s="13"/>
      <c r="D18" s="13"/>
      <c r="E18" s="13"/>
      <c r="F18" s="13"/>
      <c r="G18" s="13"/>
      <c r="H18" s="1"/>
      <c r="I18" s="48"/>
      <c r="J18" s="48"/>
    </row>
    <row r="19" spans="1:12" x14ac:dyDescent="0.2">
      <c r="A19" s="122" t="s">
        <v>12</v>
      </c>
      <c r="B19" s="122"/>
      <c r="C19" s="122"/>
      <c r="D19" s="122"/>
      <c r="E19" s="122"/>
      <c r="F19" s="122"/>
      <c r="G19" s="122"/>
      <c r="H19" s="75"/>
      <c r="I19" s="48"/>
      <c r="J19" s="48"/>
    </row>
    <row r="20" spans="1:12" ht="3.75" customHeight="1" x14ac:dyDescent="0.2">
      <c r="A20" s="7"/>
      <c r="B20" s="7"/>
      <c r="C20" s="7"/>
      <c r="D20" s="7"/>
      <c r="E20" s="7"/>
      <c r="F20" s="7"/>
      <c r="G20" s="7"/>
      <c r="H20" s="2"/>
    </row>
    <row r="21" spans="1:12" ht="6" customHeight="1" thickBot="1" x14ac:dyDescent="0.25">
      <c r="A21" s="7"/>
      <c r="B21" s="7"/>
      <c r="C21" s="7"/>
      <c r="D21" s="7"/>
      <c r="E21" s="7"/>
      <c r="F21" s="7"/>
      <c r="G21" s="7"/>
      <c r="H21" s="2"/>
    </row>
    <row r="22" spans="1:12" s="35" customFormat="1" ht="34.5" thickBot="1" x14ac:dyDescent="0.25">
      <c r="A22" s="45" t="s">
        <v>0</v>
      </c>
      <c r="B22" s="123" t="s">
        <v>1</v>
      </c>
      <c r="C22" s="123"/>
      <c r="D22" s="123"/>
      <c r="E22" s="76" t="s">
        <v>2</v>
      </c>
      <c r="F22" s="76" t="s">
        <v>25</v>
      </c>
      <c r="G22" s="47" t="s">
        <v>3</v>
      </c>
      <c r="I22" s="49"/>
      <c r="J22" s="49"/>
      <c r="K22" s="49"/>
      <c r="L22" s="49"/>
    </row>
    <row r="23" spans="1:12" x14ac:dyDescent="0.2">
      <c r="A23" s="34" t="s">
        <v>24</v>
      </c>
      <c r="B23" s="128" t="s">
        <v>4</v>
      </c>
      <c r="C23" s="128"/>
      <c r="D23" s="129"/>
      <c r="E23" s="15"/>
      <c r="F23" s="15"/>
      <c r="G23" s="12"/>
    </row>
    <row r="24" spans="1:12" s="3" customFormat="1" x14ac:dyDescent="0.2">
      <c r="A24" s="17"/>
      <c r="B24" s="112" t="s">
        <v>5</v>
      </c>
      <c r="C24" s="112"/>
      <c r="D24" s="113"/>
      <c r="E24" s="18"/>
      <c r="F24" s="41"/>
      <c r="G24" s="19">
        <v>0</v>
      </c>
      <c r="I24" s="4"/>
      <c r="J24" s="4"/>
      <c r="K24" s="4"/>
      <c r="L24" s="4"/>
    </row>
    <row r="25" spans="1:12" ht="9" customHeight="1" x14ac:dyDescent="0.2">
      <c r="A25" s="14"/>
      <c r="B25" s="119"/>
      <c r="C25" s="119"/>
      <c r="D25" s="120"/>
      <c r="E25" s="20"/>
      <c r="F25" s="39"/>
      <c r="G25" s="16"/>
    </row>
    <row r="26" spans="1:12" x14ac:dyDescent="0.2">
      <c r="A26" s="14" t="s">
        <v>6</v>
      </c>
      <c r="B26" s="119" t="s">
        <v>7</v>
      </c>
      <c r="C26" s="119"/>
      <c r="D26" s="120"/>
      <c r="E26" s="20"/>
      <c r="F26" s="39"/>
      <c r="G26" s="16"/>
    </row>
    <row r="27" spans="1:12" s="3" customFormat="1" x14ac:dyDescent="0.2">
      <c r="A27" s="17"/>
      <c r="B27" s="112" t="s">
        <v>8</v>
      </c>
      <c r="C27" s="112"/>
      <c r="D27" s="113"/>
      <c r="E27" s="18"/>
      <c r="F27" s="41"/>
      <c r="G27" s="19">
        <f>0</f>
        <v>0</v>
      </c>
      <c r="I27" s="4"/>
      <c r="J27" s="4"/>
      <c r="K27" s="4"/>
      <c r="L27" s="4"/>
    </row>
    <row r="28" spans="1:12" ht="9" customHeight="1" x14ac:dyDescent="0.2">
      <c r="A28" s="14"/>
      <c r="B28" s="119"/>
      <c r="C28" s="119"/>
      <c r="D28" s="120"/>
      <c r="E28" s="20"/>
      <c r="F28" s="39"/>
      <c r="G28" s="16"/>
    </row>
    <row r="29" spans="1:12" x14ac:dyDescent="0.2">
      <c r="A29" s="14" t="s">
        <v>9</v>
      </c>
      <c r="B29" s="119" t="s">
        <v>10</v>
      </c>
      <c r="C29" s="119"/>
      <c r="D29" s="120"/>
      <c r="E29" s="20"/>
      <c r="F29" s="39"/>
      <c r="G29" s="16"/>
    </row>
    <row r="30" spans="1:12" s="3" customFormat="1" x14ac:dyDescent="0.2">
      <c r="A30" s="17"/>
      <c r="B30" s="112" t="s">
        <v>11</v>
      </c>
      <c r="C30" s="112"/>
      <c r="D30" s="113"/>
      <c r="E30" s="18"/>
      <c r="F30" s="41"/>
      <c r="G30" s="19">
        <v>0</v>
      </c>
      <c r="I30" s="4"/>
      <c r="J30" s="4"/>
      <c r="K30" s="4"/>
      <c r="L30" s="4"/>
    </row>
    <row r="31" spans="1:12" ht="9" customHeight="1" x14ac:dyDescent="0.2">
      <c r="A31" s="14"/>
      <c r="B31" s="119"/>
      <c r="C31" s="119"/>
      <c r="D31" s="120"/>
      <c r="E31" s="20"/>
      <c r="F31" s="39"/>
      <c r="G31" s="16"/>
    </row>
    <row r="32" spans="1:12" s="40" customFormat="1" x14ac:dyDescent="0.2">
      <c r="A32" s="37" t="s">
        <v>13</v>
      </c>
      <c r="B32" s="124" t="s">
        <v>71</v>
      </c>
      <c r="C32" s="124"/>
      <c r="D32" s="125"/>
      <c r="E32" s="38" t="s">
        <v>18</v>
      </c>
      <c r="F32" s="39"/>
      <c r="G32" s="56">
        <f>1.8* 382.5</f>
        <v>688.5</v>
      </c>
      <c r="I32" s="4"/>
      <c r="J32" s="4"/>
      <c r="K32" s="4"/>
      <c r="L32" s="50"/>
    </row>
    <row r="33" spans="1:13" s="40" customFormat="1" x14ac:dyDescent="0.2">
      <c r="A33" s="37" t="s">
        <v>14</v>
      </c>
      <c r="B33" s="124" t="s">
        <v>72</v>
      </c>
      <c r="C33" s="124"/>
      <c r="D33" s="125"/>
      <c r="E33" s="38" t="s">
        <v>18</v>
      </c>
      <c r="F33" s="39"/>
      <c r="G33" s="56">
        <f>2.3*382.5</f>
        <v>879.74999999999989</v>
      </c>
      <c r="I33" s="4"/>
      <c r="J33" s="4"/>
      <c r="K33" s="4"/>
      <c r="L33" s="50"/>
    </row>
    <row r="34" spans="1:13" s="40" customFormat="1" x14ac:dyDescent="0.2">
      <c r="A34" s="37" t="s">
        <v>15</v>
      </c>
      <c r="B34" s="124" t="s">
        <v>59</v>
      </c>
      <c r="C34" s="124"/>
      <c r="D34" s="125"/>
      <c r="E34" s="38" t="s">
        <v>18</v>
      </c>
      <c r="F34" s="39"/>
      <c r="G34" s="56">
        <f>1.19* 216.2</f>
        <v>257.27799999999996</v>
      </c>
      <c r="I34" s="4"/>
      <c r="J34" s="4"/>
      <c r="K34" s="4"/>
      <c r="L34" s="50"/>
    </row>
    <row r="35" spans="1:13" s="40" customFormat="1" ht="12.75" hidden="1" customHeight="1" x14ac:dyDescent="0.2">
      <c r="A35" s="37" t="s">
        <v>16</v>
      </c>
      <c r="B35" s="124" t="s">
        <v>41</v>
      </c>
      <c r="C35" s="124"/>
      <c r="D35" s="125"/>
      <c r="E35" s="38" t="s">
        <v>39</v>
      </c>
      <c r="F35" s="39"/>
      <c r="G35" s="52">
        <v>0</v>
      </c>
      <c r="I35" s="50"/>
      <c r="J35" s="50"/>
      <c r="K35" s="50"/>
      <c r="L35" s="50"/>
    </row>
    <row r="36" spans="1:13" s="3" customFormat="1" ht="13.5" thickBot="1" x14ac:dyDescent="0.25">
      <c r="A36" s="32"/>
      <c r="B36" s="126" t="s">
        <v>17</v>
      </c>
      <c r="C36" s="126"/>
      <c r="D36" s="127"/>
      <c r="E36" s="22"/>
      <c r="F36" s="22"/>
      <c r="G36" s="33">
        <f>G24+G27+G30+G32+G33+G34+G35</f>
        <v>1825.528</v>
      </c>
      <c r="H36" s="36"/>
      <c r="I36" s="50"/>
      <c r="J36" s="50"/>
      <c r="K36" s="50"/>
      <c r="L36" s="4"/>
    </row>
    <row r="37" spans="1:13" ht="7.5" customHeight="1" x14ac:dyDescent="0.2">
      <c r="A37" s="7"/>
      <c r="B37" s="7"/>
      <c r="C37" s="7"/>
      <c r="D37" s="7"/>
      <c r="E37" s="7"/>
      <c r="F37" s="7"/>
      <c r="G37" s="7"/>
      <c r="I37" s="50"/>
      <c r="J37" s="50"/>
      <c r="K37" s="50"/>
    </row>
    <row r="38" spans="1:13" x14ac:dyDescent="0.2">
      <c r="A38" s="7"/>
      <c r="B38" s="7"/>
      <c r="C38" s="7"/>
      <c r="D38" s="7"/>
      <c r="E38" s="7"/>
      <c r="F38" s="7"/>
      <c r="G38" s="7"/>
      <c r="H38" s="4"/>
    </row>
    <row r="39" spans="1:13" x14ac:dyDescent="0.2">
      <c r="A39" s="7"/>
      <c r="B39" s="7"/>
      <c r="C39" s="7"/>
      <c r="D39" s="7"/>
      <c r="E39" s="7"/>
      <c r="F39" s="7"/>
      <c r="G39" s="7"/>
      <c r="H39" s="4"/>
    </row>
    <row r="40" spans="1:13" x14ac:dyDescent="0.2">
      <c r="A40" s="7"/>
      <c r="B40" s="7"/>
      <c r="C40" s="7"/>
      <c r="D40" s="7"/>
      <c r="E40" s="7"/>
      <c r="F40" s="7"/>
      <c r="G40" s="7"/>
      <c r="H40" s="4"/>
    </row>
    <row r="41" spans="1:13" s="4" customFormat="1" x14ac:dyDescent="0.2">
      <c r="A41" s="11" t="s">
        <v>26</v>
      </c>
      <c r="B41" s="11"/>
      <c r="C41" s="7" t="s">
        <v>42</v>
      </c>
      <c r="D41" s="23"/>
      <c r="E41" s="23"/>
      <c r="F41" s="7"/>
      <c r="G41" s="7" t="s">
        <v>43</v>
      </c>
      <c r="M41"/>
    </row>
    <row r="42" spans="1:13" s="4" customFormat="1" x14ac:dyDescent="0.2">
      <c r="A42" s="11"/>
      <c r="B42" s="11"/>
      <c r="C42" s="7"/>
      <c r="D42" s="24"/>
      <c r="E42" s="24"/>
      <c r="F42" s="7"/>
      <c r="G42" s="7"/>
      <c r="M42"/>
    </row>
    <row r="43" spans="1:13" s="4" customFormat="1" x14ac:dyDescent="0.2">
      <c r="A43" s="7"/>
      <c r="B43" s="7"/>
      <c r="C43" s="7" t="s">
        <v>27</v>
      </c>
      <c r="D43" s="7"/>
      <c r="E43" s="24"/>
      <c r="F43" s="24"/>
      <c r="G43" s="7"/>
      <c r="H43"/>
      <c r="M43"/>
    </row>
    <row r="44" spans="1:13" s="4" customFormat="1" ht="13.5" customHeight="1" x14ac:dyDescent="0.2">
      <c r="A44" s="7"/>
      <c r="B44" s="7"/>
      <c r="C44" s="7"/>
      <c r="D44" s="7"/>
      <c r="E44" s="7"/>
      <c r="F44" s="7"/>
      <c r="G44" s="7"/>
      <c r="H44"/>
    </row>
    <row r="45" spans="1:13" s="4" customFormat="1" x14ac:dyDescent="0.2">
      <c r="A45" s="11" t="s">
        <v>37</v>
      </c>
      <c r="B45" s="7"/>
      <c r="C45" s="7" t="s">
        <v>52</v>
      </c>
      <c r="D45" s="23"/>
      <c r="E45" s="23"/>
      <c r="F45" s="23"/>
      <c r="G45" s="55"/>
      <c r="H45" s="74"/>
    </row>
    <row r="46" spans="1:13" s="4" customFormat="1" ht="11.25" x14ac:dyDescent="0.2">
      <c r="H46" s="44"/>
    </row>
    <row r="47" spans="1:13" s="4" customFormat="1" ht="11.25" x14ac:dyDescent="0.2"/>
    <row r="48" spans="1:13" s="4" customFormat="1" ht="11.25" x14ac:dyDescent="0.2"/>
  </sheetData>
  <mergeCells count="36">
    <mergeCell ref="A1:D1"/>
    <mergeCell ref="E1:G1"/>
    <mergeCell ref="A2:C2"/>
    <mergeCell ref="D2:G2"/>
    <mergeCell ref="A3:C3"/>
    <mergeCell ref="D3:G3"/>
    <mergeCell ref="H17:J17"/>
    <mergeCell ref="A4:C4"/>
    <mergeCell ref="D4:G4"/>
    <mergeCell ref="A5:B5"/>
    <mergeCell ref="A6:B6"/>
    <mergeCell ref="A7:B7"/>
    <mergeCell ref="D11:D12"/>
    <mergeCell ref="E11:E12"/>
    <mergeCell ref="F11:G11"/>
    <mergeCell ref="B26:D26"/>
    <mergeCell ref="C14:E14"/>
    <mergeCell ref="F14:G14"/>
    <mergeCell ref="A15:G15"/>
    <mergeCell ref="A16:G16"/>
    <mergeCell ref="A17:G17"/>
    <mergeCell ref="A19:G19"/>
    <mergeCell ref="B22:D22"/>
    <mergeCell ref="B23:D23"/>
    <mergeCell ref="B24:D24"/>
    <mergeCell ref="B25:D25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32:D32"/>
  </mergeCells>
  <pageMargins left="0.31496062992125984" right="0.31496062992125984" top="0.74803149606299213" bottom="0.74803149606299213" header="0.31496062992125984" footer="0.31496062992125984"/>
  <pageSetup paperSize="9" scale="8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10" workbookViewId="0">
      <selection activeCell="L32" sqref="L32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98" t="s">
        <v>44</v>
      </c>
      <c r="B1" s="99"/>
      <c r="C1" s="99"/>
      <c r="D1" s="99"/>
      <c r="E1" s="100" t="s">
        <v>48</v>
      </c>
      <c r="F1" s="100"/>
      <c r="G1" s="100"/>
      <c r="L1" s="51"/>
      <c r="M1" s="4"/>
    </row>
    <row r="2" spans="1:13" ht="15" x14ac:dyDescent="0.2">
      <c r="A2" s="101" t="s">
        <v>45</v>
      </c>
      <c r="B2" s="101"/>
      <c r="C2" s="101"/>
      <c r="D2" s="102" t="s">
        <v>49</v>
      </c>
      <c r="E2" s="102"/>
      <c r="F2" s="102"/>
      <c r="G2" s="102"/>
      <c r="L2" s="51"/>
      <c r="M2" s="4"/>
    </row>
    <row r="3" spans="1:13" ht="15" x14ac:dyDescent="0.2">
      <c r="A3" s="101" t="s">
        <v>46</v>
      </c>
      <c r="B3" s="101"/>
      <c r="C3" s="101"/>
      <c r="D3" s="102" t="s">
        <v>50</v>
      </c>
      <c r="E3" s="102"/>
      <c r="F3" s="102"/>
      <c r="G3" s="102"/>
      <c r="L3" s="51"/>
      <c r="M3" s="4"/>
    </row>
    <row r="4" spans="1:13" ht="15.75" thickBot="1" x14ac:dyDescent="0.25">
      <c r="A4" s="103" t="s">
        <v>47</v>
      </c>
      <c r="B4" s="103"/>
      <c r="C4" s="103"/>
      <c r="D4" s="104" t="s">
        <v>51</v>
      </c>
      <c r="E4" s="104"/>
      <c r="F4" s="104"/>
      <c r="G4" s="104"/>
      <c r="L4" s="51"/>
      <c r="M4" s="4"/>
    </row>
    <row r="5" spans="1:13" ht="28.5" customHeight="1" thickTop="1" x14ac:dyDescent="0.2">
      <c r="A5" s="105" t="s">
        <v>29</v>
      </c>
      <c r="B5" s="106"/>
      <c r="C5" s="21" t="s">
        <v>31</v>
      </c>
      <c r="E5" s="24"/>
    </row>
    <row r="6" spans="1:13" ht="25.5" customHeight="1" x14ac:dyDescent="0.2">
      <c r="A6" s="107" t="s">
        <v>30</v>
      </c>
      <c r="B6" s="108"/>
      <c r="C6" s="31" t="s">
        <v>40</v>
      </c>
      <c r="E6" s="26"/>
    </row>
    <row r="7" spans="1:13" x14ac:dyDescent="0.2">
      <c r="A7" s="109" t="s">
        <v>28</v>
      </c>
      <c r="B7" s="110"/>
      <c r="C7" s="21" t="s">
        <v>56</v>
      </c>
      <c r="E7" s="24"/>
      <c r="F7" s="27"/>
    </row>
    <row r="8" spans="1:13" x14ac:dyDescent="0.2">
      <c r="A8" s="29"/>
      <c r="B8" s="30"/>
      <c r="C8" s="30"/>
      <c r="D8" s="24"/>
      <c r="E8" s="28" t="s">
        <v>34</v>
      </c>
      <c r="F8" s="79" t="s">
        <v>32</v>
      </c>
      <c r="G8" s="54" t="s">
        <v>54</v>
      </c>
    </row>
    <row r="9" spans="1:13" x14ac:dyDescent="0.2">
      <c r="A9" s="29"/>
      <c r="B9" s="30"/>
      <c r="C9" s="30"/>
      <c r="D9" s="24"/>
      <c r="E9" s="25"/>
      <c r="F9" s="79" t="s">
        <v>33</v>
      </c>
      <c r="G9" s="53">
        <v>41887</v>
      </c>
    </row>
    <row r="10" spans="1:13" ht="6" customHeight="1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114" t="s">
        <v>19</v>
      </c>
      <c r="E11" s="114" t="s">
        <v>20</v>
      </c>
      <c r="F11" s="116" t="s">
        <v>21</v>
      </c>
      <c r="G11" s="116"/>
    </row>
    <row r="12" spans="1:13" x14ac:dyDescent="0.2">
      <c r="A12" s="6"/>
      <c r="B12" s="7"/>
      <c r="C12" s="7"/>
      <c r="D12" s="115"/>
      <c r="E12" s="115"/>
      <c r="F12" s="9" t="s">
        <v>22</v>
      </c>
      <c r="G12" s="9" t="s">
        <v>23</v>
      </c>
    </row>
    <row r="13" spans="1:13" ht="15" customHeight="1" x14ac:dyDescent="0.2">
      <c r="A13" s="7"/>
      <c r="B13" s="7"/>
      <c r="C13" s="7"/>
      <c r="D13" s="42">
        <v>9</v>
      </c>
      <c r="E13" s="10">
        <v>43008</v>
      </c>
      <c r="F13" s="10">
        <v>42979</v>
      </c>
      <c r="G13" s="10">
        <v>43008</v>
      </c>
    </row>
    <row r="14" spans="1:13" x14ac:dyDescent="0.2">
      <c r="A14" s="7"/>
      <c r="B14" s="7"/>
      <c r="C14" s="117" t="s">
        <v>38</v>
      </c>
      <c r="D14" s="117"/>
      <c r="E14" s="117"/>
      <c r="F14" s="118">
        <f>G36</f>
        <v>1825.528</v>
      </c>
      <c r="G14" s="118"/>
    </row>
    <row r="15" spans="1:13" ht="14.25" customHeight="1" x14ac:dyDescent="0.2">
      <c r="A15" s="121" t="s">
        <v>35</v>
      </c>
      <c r="B15" s="121"/>
      <c r="C15" s="121"/>
      <c r="D15" s="121" t="s">
        <v>35</v>
      </c>
      <c r="E15" s="121"/>
      <c r="F15" s="121"/>
      <c r="G15" s="121"/>
    </row>
    <row r="16" spans="1:13" ht="11.25" customHeight="1" x14ac:dyDescent="0.2">
      <c r="A16" s="121" t="s">
        <v>36</v>
      </c>
      <c r="B16" s="121"/>
      <c r="C16" s="121"/>
      <c r="D16" s="121"/>
      <c r="E16" s="121"/>
      <c r="F16" s="121"/>
      <c r="G16" s="121"/>
      <c r="H16" s="78"/>
      <c r="I16" s="48"/>
      <c r="J16" s="48"/>
    </row>
    <row r="17" spans="1:12" x14ac:dyDescent="0.2">
      <c r="A17" s="121" t="s">
        <v>55</v>
      </c>
      <c r="B17" s="121"/>
      <c r="C17" s="121"/>
      <c r="D17" s="121"/>
      <c r="E17" s="121"/>
      <c r="F17" s="121"/>
      <c r="G17" s="121"/>
      <c r="H17" s="111"/>
      <c r="I17" s="111"/>
      <c r="J17" s="111"/>
    </row>
    <row r="18" spans="1:12" ht="2.25" customHeight="1" x14ac:dyDescent="0.2">
      <c r="A18" s="13"/>
      <c r="B18" s="13"/>
      <c r="C18" s="13"/>
      <c r="D18" s="13"/>
      <c r="E18" s="13"/>
      <c r="F18" s="13"/>
      <c r="G18" s="13"/>
      <c r="H18" s="1"/>
      <c r="I18" s="48"/>
      <c r="J18" s="48"/>
    </row>
    <row r="19" spans="1:12" x14ac:dyDescent="0.2">
      <c r="A19" s="122" t="s">
        <v>12</v>
      </c>
      <c r="B19" s="122"/>
      <c r="C19" s="122"/>
      <c r="D19" s="122"/>
      <c r="E19" s="122"/>
      <c r="F19" s="122"/>
      <c r="G19" s="122"/>
      <c r="H19" s="78"/>
      <c r="I19" s="48"/>
      <c r="J19" s="48"/>
    </row>
    <row r="20" spans="1:12" ht="3.75" customHeight="1" x14ac:dyDescent="0.2">
      <c r="A20" s="7"/>
      <c r="B20" s="7"/>
      <c r="C20" s="7"/>
      <c r="D20" s="7"/>
      <c r="E20" s="7"/>
      <c r="F20" s="7"/>
      <c r="G20" s="7"/>
      <c r="H20" s="2"/>
    </row>
    <row r="21" spans="1:12" ht="6" customHeight="1" thickBot="1" x14ac:dyDescent="0.25">
      <c r="A21" s="7"/>
      <c r="B21" s="7"/>
      <c r="C21" s="7"/>
      <c r="D21" s="7"/>
      <c r="E21" s="7"/>
      <c r="F21" s="7"/>
      <c r="G21" s="7"/>
      <c r="H21" s="2"/>
    </row>
    <row r="22" spans="1:12" s="35" customFormat="1" ht="34.5" thickBot="1" x14ac:dyDescent="0.25">
      <c r="A22" s="45" t="s">
        <v>0</v>
      </c>
      <c r="B22" s="123" t="s">
        <v>1</v>
      </c>
      <c r="C22" s="123"/>
      <c r="D22" s="123"/>
      <c r="E22" s="77" t="s">
        <v>2</v>
      </c>
      <c r="F22" s="77" t="s">
        <v>25</v>
      </c>
      <c r="G22" s="47" t="s">
        <v>3</v>
      </c>
      <c r="I22" s="49"/>
      <c r="J22" s="49"/>
      <c r="K22" s="49"/>
      <c r="L22" s="49"/>
    </row>
    <row r="23" spans="1:12" x14ac:dyDescent="0.2">
      <c r="A23" s="34" t="s">
        <v>24</v>
      </c>
      <c r="B23" s="128" t="s">
        <v>4</v>
      </c>
      <c r="C23" s="128"/>
      <c r="D23" s="129"/>
      <c r="E23" s="15"/>
      <c r="F23" s="15"/>
      <c r="G23" s="12"/>
    </row>
    <row r="24" spans="1:12" s="3" customFormat="1" x14ac:dyDescent="0.2">
      <c r="A24" s="17"/>
      <c r="B24" s="112" t="s">
        <v>5</v>
      </c>
      <c r="C24" s="112"/>
      <c r="D24" s="113"/>
      <c r="E24" s="18"/>
      <c r="F24" s="41"/>
      <c r="G24" s="19">
        <v>0</v>
      </c>
      <c r="I24" s="4"/>
      <c r="J24" s="4"/>
      <c r="K24" s="4"/>
      <c r="L24" s="4"/>
    </row>
    <row r="25" spans="1:12" ht="9" customHeight="1" x14ac:dyDescent="0.2">
      <c r="A25" s="14"/>
      <c r="B25" s="119"/>
      <c r="C25" s="119"/>
      <c r="D25" s="120"/>
      <c r="E25" s="20"/>
      <c r="F25" s="39"/>
      <c r="G25" s="16"/>
    </row>
    <row r="26" spans="1:12" x14ac:dyDescent="0.2">
      <c r="A26" s="14" t="s">
        <v>6</v>
      </c>
      <c r="B26" s="119" t="s">
        <v>7</v>
      </c>
      <c r="C26" s="119"/>
      <c r="D26" s="120"/>
      <c r="E26" s="20"/>
      <c r="F26" s="39"/>
      <c r="G26" s="16"/>
    </row>
    <row r="27" spans="1:12" s="3" customFormat="1" x14ac:dyDescent="0.2">
      <c r="A27" s="17"/>
      <c r="B27" s="112" t="s">
        <v>8</v>
      </c>
      <c r="C27" s="112"/>
      <c r="D27" s="113"/>
      <c r="E27" s="18"/>
      <c r="F27" s="41"/>
      <c r="G27" s="19">
        <f>0</f>
        <v>0</v>
      </c>
      <c r="I27" s="4"/>
      <c r="J27" s="4"/>
      <c r="K27" s="4"/>
      <c r="L27" s="4"/>
    </row>
    <row r="28" spans="1:12" ht="9" customHeight="1" x14ac:dyDescent="0.2">
      <c r="A28" s="14"/>
      <c r="B28" s="119"/>
      <c r="C28" s="119"/>
      <c r="D28" s="120"/>
      <c r="E28" s="20"/>
      <c r="F28" s="39"/>
      <c r="G28" s="16"/>
    </row>
    <row r="29" spans="1:12" x14ac:dyDescent="0.2">
      <c r="A29" s="14" t="s">
        <v>9</v>
      </c>
      <c r="B29" s="119" t="s">
        <v>10</v>
      </c>
      <c r="C29" s="119"/>
      <c r="D29" s="120"/>
      <c r="E29" s="20"/>
      <c r="F29" s="39"/>
      <c r="G29" s="16"/>
    </row>
    <row r="30" spans="1:12" s="3" customFormat="1" x14ac:dyDescent="0.2">
      <c r="A30" s="17"/>
      <c r="B30" s="112" t="s">
        <v>11</v>
      </c>
      <c r="C30" s="112"/>
      <c r="D30" s="113"/>
      <c r="E30" s="18"/>
      <c r="F30" s="41"/>
      <c r="G30" s="19">
        <v>0</v>
      </c>
      <c r="I30" s="4"/>
      <c r="J30" s="4"/>
      <c r="K30" s="4"/>
      <c r="L30" s="4"/>
    </row>
    <row r="31" spans="1:12" ht="9" customHeight="1" x14ac:dyDescent="0.2">
      <c r="A31" s="14"/>
      <c r="B31" s="119"/>
      <c r="C31" s="119"/>
      <c r="D31" s="120"/>
      <c r="E31" s="20"/>
      <c r="F31" s="39"/>
      <c r="G31" s="16"/>
    </row>
    <row r="32" spans="1:12" s="40" customFormat="1" x14ac:dyDescent="0.2">
      <c r="A32" s="37" t="s">
        <v>13</v>
      </c>
      <c r="B32" s="124" t="s">
        <v>71</v>
      </c>
      <c r="C32" s="124"/>
      <c r="D32" s="125"/>
      <c r="E32" s="38" t="s">
        <v>18</v>
      </c>
      <c r="F32" s="39"/>
      <c r="G32" s="56">
        <f>1.8* 382.5</f>
        <v>688.5</v>
      </c>
      <c r="I32" s="4"/>
      <c r="J32" s="4"/>
      <c r="K32" s="4"/>
      <c r="L32" s="50"/>
    </row>
    <row r="33" spans="1:13" s="40" customFormat="1" x14ac:dyDescent="0.2">
      <c r="A33" s="37" t="s">
        <v>14</v>
      </c>
      <c r="B33" s="124" t="s">
        <v>72</v>
      </c>
      <c r="C33" s="124"/>
      <c r="D33" s="125"/>
      <c r="E33" s="38" t="s">
        <v>18</v>
      </c>
      <c r="F33" s="39"/>
      <c r="G33" s="56">
        <f>2.3*382.5</f>
        <v>879.74999999999989</v>
      </c>
      <c r="I33" s="4"/>
      <c r="J33" s="4"/>
      <c r="K33" s="4"/>
      <c r="L33" s="50"/>
    </row>
    <row r="34" spans="1:13" s="40" customFormat="1" x14ac:dyDescent="0.2">
      <c r="A34" s="37" t="s">
        <v>15</v>
      </c>
      <c r="B34" s="124" t="s">
        <v>59</v>
      </c>
      <c r="C34" s="124"/>
      <c r="D34" s="125"/>
      <c r="E34" s="38" t="s">
        <v>18</v>
      </c>
      <c r="F34" s="39"/>
      <c r="G34" s="56">
        <f>1.19* 216.2</f>
        <v>257.27799999999996</v>
      </c>
      <c r="I34" s="4"/>
      <c r="J34" s="4"/>
      <c r="K34" s="4"/>
      <c r="L34" s="50"/>
    </row>
    <row r="35" spans="1:13" s="40" customFormat="1" ht="12.75" hidden="1" customHeight="1" x14ac:dyDescent="0.2">
      <c r="A35" s="37" t="s">
        <v>16</v>
      </c>
      <c r="B35" s="124" t="s">
        <v>41</v>
      </c>
      <c r="C35" s="124"/>
      <c r="D35" s="125"/>
      <c r="E35" s="38" t="s">
        <v>39</v>
      </c>
      <c r="F35" s="39"/>
      <c r="G35" s="52">
        <v>0</v>
      </c>
      <c r="I35" s="50"/>
      <c r="J35" s="50"/>
      <c r="K35" s="50"/>
      <c r="L35" s="50"/>
    </row>
    <row r="36" spans="1:13" s="3" customFormat="1" ht="13.5" thickBot="1" x14ac:dyDescent="0.25">
      <c r="A36" s="32"/>
      <c r="B36" s="126" t="s">
        <v>17</v>
      </c>
      <c r="C36" s="126"/>
      <c r="D36" s="127"/>
      <c r="E36" s="22"/>
      <c r="F36" s="22"/>
      <c r="G36" s="33">
        <f>G24+G27+G30+G32+G33+G34+G35</f>
        <v>1825.528</v>
      </c>
      <c r="H36" s="36"/>
      <c r="I36" s="50"/>
      <c r="J36" s="50"/>
      <c r="K36" s="50"/>
      <c r="L36" s="4"/>
    </row>
    <row r="37" spans="1:13" ht="7.5" customHeight="1" x14ac:dyDescent="0.2">
      <c r="A37" s="7"/>
      <c r="B37" s="7"/>
      <c r="C37" s="7"/>
      <c r="D37" s="7"/>
      <c r="E37" s="7"/>
      <c r="F37" s="7"/>
      <c r="G37" s="7"/>
      <c r="I37" s="50"/>
      <c r="J37" s="50"/>
      <c r="K37" s="50"/>
    </row>
    <row r="38" spans="1:13" x14ac:dyDescent="0.2">
      <c r="A38" s="7"/>
      <c r="B38" s="7"/>
      <c r="C38" s="7"/>
      <c r="D38" s="7"/>
      <c r="E38" s="7"/>
      <c r="F38" s="7"/>
      <c r="G38" s="7"/>
      <c r="H38" s="4"/>
    </row>
    <row r="39" spans="1:13" x14ac:dyDescent="0.2">
      <c r="A39" s="7"/>
      <c r="B39" s="7"/>
      <c r="C39" s="7"/>
      <c r="D39" s="7"/>
      <c r="E39" s="7"/>
      <c r="F39" s="7"/>
      <c r="G39" s="7"/>
      <c r="H39" s="4"/>
    </row>
    <row r="40" spans="1:13" x14ac:dyDescent="0.2">
      <c r="A40" s="7"/>
      <c r="B40" s="7"/>
      <c r="C40" s="7"/>
      <c r="D40" s="7"/>
      <c r="E40" s="7"/>
      <c r="F40" s="7"/>
      <c r="G40" s="7"/>
      <c r="H40" s="4"/>
    </row>
    <row r="41" spans="1:13" s="4" customFormat="1" x14ac:dyDescent="0.2">
      <c r="A41" s="11" t="s">
        <v>26</v>
      </c>
      <c r="B41" s="11"/>
      <c r="C41" s="7" t="s">
        <v>42</v>
      </c>
      <c r="D41" s="23"/>
      <c r="E41" s="23"/>
      <c r="F41" s="7"/>
      <c r="G41" s="7" t="s">
        <v>43</v>
      </c>
      <c r="M41"/>
    </row>
    <row r="42" spans="1:13" s="4" customFormat="1" x14ac:dyDescent="0.2">
      <c r="A42" s="11"/>
      <c r="B42" s="11"/>
      <c r="C42" s="7"/>
      <c r="D42" s="24"/>
      <c r="E42" s="24"/>
      <c r="F42" s="7"/>
      <c r="G42" s="7"/>
      <c r="M42"/>
    </row>
    <row r="43" spans="1:13" s="4" customFormat="1" x14ac:dyDescent="0.2">
      <c r="A43" s="7"/>
      <c r="B43" s="7"/>
      <c r="C43" s="7" t="s">
        <v>27</v>
      </c>
      <c r="D43" s="7"/>
      <c r="E43" s="24"/>
      <c r="F43" s="24"/>
      <c r="G43" s="7"/>
      <c r="H43"/>
      <c r="M43"/>
    </row>
    <row r="44" spans="1:13" s="4" customFormat="1" ht="13.5" customHeight="1" x14ac:dyDescent="0.2">
      <c r="A44" s="7"/>
      <c r="B44" s="7"/>
      <c r="C44" s="7"/>
      <c r="D44" s="7"/>
      <c r="E44" s="7"/>
      <c r="F44" s="7"/>
      <c r="G44" s="7"/>
      <c r="H44"/>
    </row>
    <row r="45" spans="1:13" s="4" customFormat="1" x14ac:dyDescent="0.2">
      <c r="A45" s="11" t="s">
        <v>37</v>
      </c>
      <c r="B45" s="7"/>
      <c r="C45" s="7" t="s">
        <v>52</v>
      </c>
      <c r="D45" s="23"/>
      <c r="E45" s="23"/>
      <c r="F45" s="23"/>
      <c r="G45" s="55"/>
      <c r="H45" s="80"/>
    </row>
    <row r="46" spans="1:13" s="4" customFormat="1" ht="11.25" x14ac:dyDescent="0.2">
      <c r="H46" s="44"/>
    </row>
    <row r="47" spans="1:13" s="4" customFormat="1" ht="11.25" x14ac:dyDescent="0.2"/>
    <row r="48" spans="1:13" s="4" customFormat="1" ht="11.25" x14ac:dyDescent="0.2"/>
  </sheetData>
  <mergeCells count="36"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32:D32"/>
    <mergeCell ref="B26:D26"/>
    <mergeCell ref="C14:E14"/>
    <mergeCell ref="F14:G14"/>
    <mergeCell ref="A15:G15"/>
    <mergeCell ref="A16:G16"/>
    <mergeCell ref="A17:G17"/>
    <mergeCell ref="A19:G19"/>
    <mergeCell ref="B22:D22"/>
    <mergeCell ref="B23:D23"/>
    <mergeCell ref="B24:D24"/>
    <mergeCell ref="B25:D25"/>
    <mergeCell ref="H17:J17"/>
    <mergeCell ref="A4:C4"/>
    <mergeCell ref="D4:G4"/>
    <mergeCell ref="A5:B5"/>
    <mergeCell ref="A6:B6"/>
    <mergeCell ref="A7:B7"/>
    <mergeCell ref="D11:D12"/>
    <mergeCell ref="E11:E12"/>
    <mergeCell ref="F11:G11"/>
    <mergeCell ref="A1:D1"/>
    <mergeCell ref="E1:G1"/>
    <mergeCell ref="A2:C2"/>
    <mergeCell ref="D2:G2"/>
    <mergeCell ref="A3:C3"/>
    <mergeCell ref="D3:G3"/>
  </mergeCells>
  <pageMargins left="0.31496062992125984" right="0.31496062992125984" top="0.74803149606299213" bottom="0.74803149606299213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3</vt:i4>
      </vt:variant>
    </vt:vector>
  </HeadingPairs>
  <TitlesOfParts>
    <vt:vector size="17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Свод17</vt:lpstr>
      <vt:lpstr>Итого за год</vt:lpstr>
      <vt:lpstr>март!Область_печати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Левина Татьяна</dc:creator>
  <cp:lastModifiedBy>Инженер</cp:lastModifiedBy>
  <cp:lastPrinted>2015-08-24T06:14:56Z</cp:lastPrinted>
  <dcterms:created xsi:type="dcterms:W3CDTF">2011-05-16T05:20:26Z</dcterms:created>
  <dcterms:modified xsi:type="dcterms:W3CDTF">2018-02-16T08:49:09Z</dcterms:modified>
</cp:coreProperties>
</file>